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navi\Desktop\"/>
    </mc:Choice>
  </mc:AlternateContent>
  <xr:revisionPtr revIDLastSave="0" documentId="13_ncr:1_{393F8F17-4284-42F5-8BF8-C58B494BCD32}" xr6:coauthVersionLast="47" xr6:coauthVersionMax="47" xr10:uidLastSave="{00000000-0000-0000-0000-000000000000}"/>
  <bookViews>
    <workbookView xWindow="-108" yWindow="-108" windowWidth="23256" windowHeight="12456" firstSheet="6" activeTab="9"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9" l="1"/>
  <c r="B6" i="9"/>
  <c r="B11" i="9" s="1"/>
  <c r="B19" i="9" s="1"/>
  <c r="B20" i="9" s="1"/>
  <c r="B10" i="8"/>
  <c r="B6" i="8"/>
  <c r="B11" i="8" s="1"/>
  <c r="B19" i="8" s="1"/>
  <c r="B20" i="8" s="1"/>
  <c r="B19" i="7"/>
  <c r="B18" i="7"/>
  <c r="B10" i="7"/>
  <c r="B9" i="7"/>
  <c r="B5" i="7"/>
  <c r="M28" i="6"/>
  <c r="L28" i="6"/>
  <c r="K28" i="6"/>
  <c r="J28" i="6"/>
  <c r="I28" i="6"/>
  <c r="H28" i="6"/>
  <c r="G28" i="6"/>
  <c r="F28" i="6"/>
  <c r="E28" i="6"/>
  <c r="D28" i="6"/>
  <c r="C28" i="6"/>
  <c r="B28" i="6"/>
  <c r="M22" i="6"/>
  <c r="L22" i="6"/>
  <c r="K22" i="6"/>
  <c r="J22" i="6"/>
  <c r="I22" i="6"/>
  <c r="H22" i="6"/>
  <c r="G22" i="6"/>
  <c r="F22" i="6"/>
  <c r="E22" i="6"/>
  <c r="D22" i="6"/>
  <c r="C22" i="6"/>
  <c r="B22" i="6"/>
  <c r="M15" i="6"/>
  <c r="L15" i="6"/>
  <c r="K15" i="6"/>
  <c r="J15" i="6"/>
  <c r="I15" i="6"/>
  <c r="H15" i="6"/>
  <c r="G15" i="6"/>
  <c r="F15" i="6"/>
  <c r="E15" i="6"/>
  <c r="D15" i="6"/>
  <c r="C15" i="6"/>
  <c r="B15" i="6"/>
  <c r="M8" i="6"/>
  <c r="M27" i="6" s="1"/>
  <c r="M30" i="6" s="1"/>
  <c r="M32" i="6" s="1"/>
  <c r="L8" i="6"/>
  <c r="L27" i="6" s="1"/>
  <c r="L30" i="6" s="1"/>
  <c r="L32" i="6" s="1"/>
  <c r="K8" i="6"/>
  <c r="K27" i="6" s="1"/>
  <c r="K30" i="6" s="1"/>
  <c r="K32" i="6" s="1"/>
  <c r="J8" i="6"/>
  <c r="J27" i="6" s="1"/>
  <c r="J30" i="6" s="1"/>
  <c r="J32" i="6" s="1"/>
  <c r="I8" i="6"/>
  <c r="I27" i="6" s="1"/>
  <c r="I30" i="6" s="1"/>
  <c r="I32" i="6" s="1"/>
  <c r="H8" i="6"/>
  <c r="H27" i="6" s="1"/>
  <c r="H30" i="6" s="1"/>
  <c r="H32" i="6" s="1"/>
  <c r="G8" i="6"/>
  <c r="G27" i="6" s="1"/>
  <c r="G30" i="6" s="1"/>
  <c r="G32" i="6" s="1"/>
  <c r="F8" i="6"/>
  <c r="F27" i="6" s="1"/>
  <c r="F30" i="6" s="1"/>
  <c r="F32" i="6" s="1"/>
  <c r="E8" i="6"/>
  <c r="E27" i="6" s="1"/>
  <c r="E30" i="6" s="1"/>
  <c r="E32" i="6" s="1"/>
  <c r="D8" i="6"/>
  <c r="D27" i="6" s="1"/>
  <c r="D30" i="6" s="1"/>
  <c r="D32" i="6" s="1"/>
  <c r="C8" i="6"/>
  <c r="C27" i="6" s="1"/>
  <c r="C30" i="6" s="1"/>
  <c r="C32" i="6" s="1"/>
  <c r="B8" i="6"/>
  <c r="B10" i="6" s="1"/>
  <c r="L27" i="5"/>
  <c r="K27" i="5"/>
  <c r="E27" i="5"/>
  <c r="D27" i="5"/>
  <c r="C27" i="5"/>
  <c r="B27" i="5"/>
  <c r="M22" i="5"/>
  <c r="L22" i="5"/>
  <c r="K22" i="5"/>
  <c r="J22" i="5"/>
  <c r="I22" i="5"/>
  <c r="H22" i="5"/>
  <c r="G22" i="5"/>
  <c r="F22" i="5"/>
  <c r="E22" i="5"/>
  <c r="D22" i="5"/>
  <c r="C22" i="5"/>
  <c r="B22" i="5"/>
  <c r="M15" i="5"/>
  <c r="M28" i="5" s="1"/>
  <c r="L15" i="5"/>
  <c r="L28" i="5" s="1"/>
  <c r="K15" i="5"/>
  <c r="K28" i="5" s="1"/>
  <c r="J15" i="5"/>
  <c r="J28" i="5" s="1"/>
  <c r="I15" i="5"/>
  <c r="I28" i="5" s="1"/>
  <c r="H15" i="5"/>
  <c r="H28" i="5" s="1"/>
  <c r="G15" i="5"/>
  <c r="G28" i="5" s="1"/>
  <c r="F15" i="5"/>
  <c r="F28" i="5" s="1"/>
  <c r="E15" i="5"/>
  <c r="E28" i="5" s="1"/>
  <c r="D15" i="5"/>
  <c r="D28" i="5" s="1"/>
  <c r="C15" i="5"/>
  <c r="C28" i="5" s="1"/>
  <c r="B15" i="5"/>
  <c r="B28" i="5" s="1"/>
  <c r="M8" i="5"/>
  <c r="M27" i="5" s="1"/>
  <c r="L8" i="5"/>
  <c r="K8" i="5"/>
  <c r="J8" i="5"/>
  <c r="J27" i="5" s="1"/>
  <c r="I8" i="5"/>
  <c r="I27" i="5" s="1"/>
  <c r="H8" i="5"/>
  <c r="H27" i="5" s="1"/>
  <c r="G8" i="5"/>
  <c r="G27" i="5" s="1"/>
  <c r="G30" i="5" s="1"/>
  <c r="G32" i="5" s="1"/>
  <c r="F8" i="5"/>
  <c r="F27" i="5" s="1"/>
  <c r="E8" i="5"/>
  <c r="D8" i="5"/>
  <c r="C8" i="5"/>
  <c r="B8" i="5"/>
  <c r="B10" i="5" s="1"/>
  <c r="C10" i="1"/>
  <c r="N21" i="2"/>
  <c r="N28" i="3"/>
  <c r="M28" i="3"/>
  <c r="L28" i="3"/>
  <c r="K28" i="3"/>
  <c r="J28" i="3"/>
  <c r="I28" i="3"/>
  <c r="H28" i="3"/>
  <c r="G28" i="3"/>
  <c r="F28" i="3"/>
  <c r="D28" i="3"/>
  <c r="C28" i="3"/>
  <c r="B28" i="3"/>
  <c r="M23" i="3"/>
  <c r="L23" i="3"/>
  <c r="K23" i="3"/>
  <c r="J23" i="3"/>
  <c r="I23" i="3"/>
  <c r="H23" i="3"/>
  <c r="G23" i="3"/>
  <c r="F23" i="3"/>
  <c r="E23" i="3"/>
  <c r="D23" i="3"/>
  <c r="C23" i="3"/>
  <c r="B23" i="3"/>
  <c r="N21" i="3"/>
  <c r="N20" i="3"/>
  <c r="N19" i="3"/>
  <c r="N18" i="3"/>
  <c r="N17" i="3"/>
  <c r="N16" i="3"/>
  <c r="N15" i="3"/>
  <c r="N23" i="3" s="1"/>
  <c r="N14" i="3"/>
  <c r="N13" i="3"/>
  <c r="M7" i="3"/>
  <c r="L7" i="3"/>
  <c r="K7" i="3"/>
  <c r="J7" i="3"/>
  <c r="I7" i="3"/>
  <c r="H7" i="3"/>
  <c r="G7" i="3"/>
  <c r="G8" i="3" s="1"/>
  <c r="F7" i="3"/>
  <c r="F8" i="3" s="1"/>
  <c r="E7" i="3"/>
  <c r="D7" i="3"/>
  <c r="C7" i="3"/>
  <c r="B7" i="3"/>
  <c r="N5" i="3"/>
  <c r="N4" i="3"/>
  <c r="C28" i="2"/>
  <c r="D28" i="2"/>
  <c r="F28" i="2"/>
  <c r="G28" i="2"/>
  <c r="H28" i="2"/>
  <c r="I28" i="2"/>
  <c r="J28" i="2"/>
  <c r="K28" i="2"/>
  <c r="L28" i="2"/>
  <c r="M28" i="2"/>
  <c r="N28" i="2"/>
  <c r="B28" i="2"/>
  <c r="C25" i="2"/>
  <c r="D25" i="2"/>
  <c r="E25" i="2"/>
  <c r="F25" i="2"/>
  <c r="G25" i="2"/>
  <c r="H25" i="2"/>
  <c r="I25" i="2"/>
  <c r="J25" i="2"/>
  <c r="K25" i="2"/>
  <c r="L25" i="2"/>
  <c r="M25" i="2"/>
  <c r="N25" i="2"/>
  <c r="B25" i="2"/>
  <c r="M23" i="2"/>
  <c r="L23" i="2"/>
  <c r="K23" i="2"/>
  <c r="J23" i="2"/>
  <c r="I23" i="2"/>
  <c r="H23" i="2"/>
  <c r="G23" i="2"/>
  <c r="F23" i="2"/>
  <c r="E23" i="2"/>
  <c r="D23" i="2"/>
  <c r="C23" i="2"/>
  <c r="B23" i="2"/>
  <c r="N20" i="2"/>
  <c r="N19" i="2"/>
  <c r="N18" i="2"/>
  <c r="N17" i="2"/>
  <c r="N16" i="2"/>
  <c r="N15" i="2"/>
  <c r="N14" i="2"/>
  <c r="N13" i="2"/>
  <c r="M7" i="2"/>
  <c r="L7" i="2"/>
  <c r="L8" i="2" s="1"/>
  <c r="K7" i="2"/>
  <c r="K8" i="2" s="1"/>
  <c r="K10" i="2" s="1"/>
  <c r="J7" i="2"/>
  <c r="J8" i="2" s="1"/>
  <c r="J10" i="2" s="1"/>
  <c r="I7" i="2"/>
  <c r="I8" i="2" s="1"/>
  <c r="I10" i="2" s="1"/>
  <c r="H7" i="2"/>
  <c r="H8" i="2" s="1"/>
  <c r="H10" i="2" s="1"/>
  <c r="G7" i="2"/>
  <c r="F7" i="2"/>
  <c r="E7" i="2"/>
  <c r="D7" i="2"/>
  <c r="D8" i="2" s="1"/>
  <c r="C7" i="2"/>
  <c r="C8" i="2" s="1"/>
  <c r="C10" i="2" s="1"/>
  <c r="B7" i="2"/>
  <c r="B8" i="2" s="1"/>
  <c r="B10" i="2" s="1"/>
  <c r="N5" i="2"/>
  <c r="N4" i="2"/>
  <c r="C29" i="1"/>
  <c r="D29" i="1"/>
  <c r="E29" i="1"/>
  <c r="F29" i="1"/>
  <c r="G29" i="1"/>
  <c r="H29" i="1"/>
  <c r="I29" i="1"/>
  <c r="J29" i="1"/>
  <c r="K29" i="1"/>
  <c r="L29" i="1"/>
  <c r="M29" i="1"/>
  <c r="N29" i="1"/>
  <c r="B29" i="1"/>
  <c r="C28" i="1"/>
  <c r="D28" i="1"/>
  <c r="E28" i="1"/>
  <c r="F28" i="1"/>
  <c r="G28" i="1"/>
  <c r="H28" i="1"/>
  <c r="I28" i="1"/>
  <c r="J28" i="1"/>
  <c r="K28" i="1"/>
  <c r="L28" i="1"/>
  <c r="M28" i="1"/>
  <c r="N28" i="1"/>
  <c r="B28" i="1"/>
  <c r="C27" i="1"/>
  <c r="D27" i="1"/>
  <c r="E27" i="1"/>
  <c r="F27" i="1"/>
  <c r="G27" i="1"/>
  <c r="H27" i="1"/>
  <c r="I27" i="1"/>
  <c r="J27" i="1"/>
  <c r="K27" i="1"/>
  <c r="L27" i="1"/>
  <c r="M27" i="1"/>
  <c r="N27" i="1"/>
  <c r="B27" i="1"/>
  <c r="C26" i="1"/>
  <c r="D26" i="1"/>
  <c r="E26" i="1"/>
  <c r="F26" i="1"/>
  <c r="G26" i="1"/>
  <c r="H26" i="1"/>
  <c r="I26" i="1"/>
  <c r="J26" i="1"/>
  <c r="K26" i="1"/>
  <c r="L26" i="1"/>
  <c r="M26" i="1"/>
  <c r="N26" i="1"/>
  <c r="C8" i="1"/>
  <c r="D8" i="1"/>
  <c r="E8" i="1"/>
  <c r="F8" i="1"/>
  <c r="G8" i="1"/>
  <c r="H8" i="1"/>
  <c r="I8" i="1"/>
  <c r="J8" i="1"/>
  <c r="K8" i="1"/>
  <c r="L8" i="1"/>
  <c r="M8" i="1"/>
  <c r="N8" i="1"/>
  <c r="B8" i="1"/>
  <c r="N13" i="1"/>
  <c r="M24" i="1"/>
  <c r="L24" i="1"/>
  <c r="K24" i="1"/>
  <c r="J24" i="1"/>
  <c r="I24" i="1"/>
  <c r="H24" i="1"/>
  <c r="G24" i="1"/>
  <c r="F24" i="1"/>
  <c r="E24" i="1"/>
  <c r="D24" i="1"/>
  <c r="C24" i="1"/>
  <c r="B24" i="1"/>
  <c r="N20" i="1"/>
  <c r="N18" i="1"/>
  <c r="N17" i="1"/>
  <c r="N19" i="1"/>
  <c r="N21" i="1"/>
  <c r="N16" i="1"/>
  <c r="N15" i="1"/>
  <c r="N14" i="1"/>
  <c r="D10" i="1"/>
  <c r="M7" i="1"/>
  <c r="L7" i="1"/>
  <c r="K7" i="1"/>
  <c r="J7" i="1"/>
  <c r="I7" i="1"/>
  <c r="H7" i="1"/>
  <c r="G7" i="1"/>
  <c r="F7" i="1"/>
  <c r="E7" i="1"/>
  <c r="D7" i="1"/>
  <c r="C7" i="1"/>
  <c r="B7" i="1"/>
  <c r="N5" i="1"/>
  <c r="N4" i="1"/>
  <c r="B15" i="10"/>
  <c r="B9" i="10"/>
  <c r="C9" i="4"/>
  <c r="C28" i="4" s="1"/>
  <c r="D9" i="4"/>
  <c r="D28" i="4" s="1"/>
  <c r="E9" i="4"/>
  <c r="E28" i="4" s="1"/>
  <c r="F9" i="4"/>
  <c r="F28" i="4" s="1"/>
  <c r="G9" i="4"/>
  <c r="G28" i="4" s="1"/>
  <c r="H9" i="4"/>
  <c r="I9" i="4"/>
  <c r="I28" i="4" s="1"/>
  <c r="J9" i="4"/>
  <c r="K9" i="4"/>
  <c r="K28" i="4" s="1"/>
  <c r="L9" i="4"/>
  <c r="L28" i="4" s="1"/>
  <c r="M9" i="4"/>
  <c r="M28" i="4" s="1"/>
  <c r="H28" i="4"/>
  <c r="J28" i="4"/>
  <c r="F26" i="4"/>
  <c r="F29" i="4" s="1"/>
  <c r="C23" i="4"/>
  <c r="C26" i="4" s="1"/>
  <c r="C29" i="4" s="1"/>
  <c r="D23" i="4"/>
  <c r="D26" i="4" s="1"/>
  <c r="D29" i="4" s="1"/>
  <c r="E23" i="4"/>
  <c r="E26" i="4" s="1"/>
  <c r="E29" i="4" s="1"/>
  <c r="F23" i="4"/>
  <c r="G23" i="4"/>
  <c r="G26" i="4" s="1"/>
  <c r="G29" i="4" s="1"/>
  <c r="H23" i="4"/>
  <c r="H26" i="4" s="1"/>
  <c r="H29" i="4" s="1"/>
  <c r="I23" i="4"/>
  <c r="I26" i="4" s="1"/>
  <c r="I29" i="4" s="1"/>
  <c r="J23" i="4"/>
  <c r="J26" i="4" s="1"/>
  <c r="J29" i="4" s="1"/>
  <c r="K23" i="4"/>
  <c r="K26" i="4" s="1"/>
  <c r="K29" i="4" s="1"/>
  <c r="L23" i="4"/>
  <c r="L26" i="4" s="1"/>
  <c r="L29" i="4" s="1"/>
  <c r="M23" i="4"/>
  <c r="M26" i="4" s="1"/>
  <c r="M29" i="4" s="1"/>
  <c r="C16" i="4"/>
  <c r="D16" i="4"/>
  <c r="E16" i="4"/>
  <c r="F16" i="4"/>
  <c r="G16" i="4"/>
  <c r="H16" i="4"/>
  <c r="I16" i="4"/>
  <c r="J16" i="4"/>
  <c r="K16" i="4"/>
  <c r="L16" i="4"/>
  <c r="M16" i="4"/>
  <c r="B23" i="4"/>
  <c r="B16" i="4"/>
  <c r="B9" i="4"/>
  <c r="B28" i="4" s="1"/>
  <c r="B27" i="6" l="1"/>
  <c r="B30" i="6" s="1"/>
  <c r="I30" i="5"/>
  <c r="I32" i="5" s="1"/>
  <c r="H30" i="5"/>
  <c r="H32" i="5" s="1"/>
  <c r="C30" i="5"/>
  <c r="C32" i="5" s="1"/>
  <c r="K30" i="5"/>
  <c r="K32" i="5" s="1"/>
  <c r="B30" i="5"/>
  <c r="D30" i="5"/>
  <c r="D32" i="5" s="1"/>
  <c r="E30" i="5"/>
  <c r="E32" i="5" s="1"/>
  <c r="J30" i="5"/>
  <c r="J32" i="5" s="1"/>
  <c r="L30" i="5"/>
  <c r="L32" i="5" s="1"/>
  <c r="F30" i="5"/>
  <c r="F32" i="5" s="1"/>
  <c r="M30" i="5"/>
  <c r="M32" i="5" s="1"/>
  <c r="M31" i="4"/>
  <c r="M33" i="4" s="1"/>
  <c r="L31" i="4"/>
  <c r="L33" i="4" s="1"/>
  <c r="K31" i="4"/>
  <c r="K33" i="4" s="1"/>
  <c r="J31" i="4"/>
  <c r="J33" i="4" s="1"/>
  <c r="I31" i="4"/>
  <c r="I33" i="4" s="1"/>
  <c r="H31" i="4"/>
  <c r="H33" i="4" s="1"/>
  <c r="G31" i="4"/>
  <c r="G33" i="4" s="1"/>
  <c r="F31" i="4"/>
  <c r="F33" i="4" s="1"/>
  <c r="E31" i="4"/>
  <c r="E33" i="4" s="1"/>
  <c r="D31" i="4"/>
  <c r="D33" i="4" s="1"/>
  <c r="C31" i="4"/>
  <c r="C33" i="4" s="1"/>
  <c r="G25" i="3"/>
  <c r="F25" i="3"/>
  <c r="N7" i="3"/>
  <c r="N8" i="3" s="1"/>
  <c r="H8" i="3"/>
  <c r="H25" i="3" s="1"/>
  <c r="H26" i="3" s="1"/>
  <c r="I8" i="3"/>
  <c r="I25" i="3" s="1"/>
  <c r="I26" i="3" s="1"/>
  <c r="I27" i="3" s="1"/>
  <c r="G10" i="3"/>
  <c r="F10" i="3"/>
  <c r="F26" i="3"/>
  <c r="F27" i="3" s="1"/>
  <c r="G26" i="3"/>
  <c r="G27" i="3" s="1"/>
  <c r="B8" i="3"/>
  <c r="B10" i="3" s="1"/>
  <c r="J8" i="3"/>
  <c r="J10" i="3" s="1"/>
  <c r="C8" i="3"/>
  <c r="C25" i="3" s="1"/>
  <c r="K8" i="3"/>
  <c r="K10" i="3" s="1"/>
  <c r="D8" i="3"/>
  <c r="D25" i="3" s="1"/>
  <c r="L8" i="3"/>
  <c r="L10" i="3" s="1"/>
  <c r="L25" i="3"/>
  <c r="E8" i="3"/>
  <c r="E10" i="3" s="1"/>
  <c r="M8" i="3"/>
  <c r="M25" i="3" s="1"/>
  <c r="N23" i="2"/>
  <c r="G26" i="2"/>
  <c r="N7" i="2"/>
  <c r="K26" i="2"/>
  <c r="K27" i="2" s="1"/>
  <c r="E26" i="2"/>
  <c r="E27" i="2" s="1"/>
  <c r="E28" i="2" s="1"/>
  <c r="E28" i="3" s="1"/>
  <c r="I26" i="2"/>
  <c r="I27" i="2" s="1"/>
  <c r="D26" i="2"/>
  <c r="D27" i="2" s="1"/>
  <c r="G27" i="2"/>
  <c r="F26" i="2"/>
  <c r="F27" i="2" s="1"/>
  <c r="G8" i="2"/>
  <c r="G10" i="2" s="1"/>
  <c r="E8" i="2"/>
  <c r="E10" i="2" s="1"/>
  <c r="M8" i="2"/>
  <c r="M10" i="2" s="1"/>
  <c r="F8" i="2"/>
  <c r="F10" i="2" s="1"/>
  <c r="N8" i="2"/>
  <c r="N10" i="2" s="1"/>
  <c r="D10" i="2"/>
  <c r="L10" i="2"/>
  <c r="J10" i="1"/>
  <c r="N24" i="1"/>
  <c r="M10" i="1"/>
  <c r="G10" i="1"/>
  <c r="N7" i="1"/>
  <c r="N10" i="1" s="1"/>
  <c r="F10" i="1"/>
  <c r="L10" i="1"/>
  <c r="K10" i="1"/>
  <c r="I10" i="1"/>
  <c r="H10" i="1"/>
  <c r="E10" i="1"/>
  <c r="B10" i="1"/>
  <c r="B26" i="1" s="1"/>
  <c r="B26" i="4"/>
  <c r="B29" i="4" s="1"/>
  <c r="B31" i="4" s="1"/>
  <c r="B11" i="4"/>
  <c r="B32" i="6" l="1"/>
  <c r="C2" i="5"/>
  <c r="B32" i="5"/>
  <c r="C3" i="4"/>
  <c r="C11" i="4" s="1"/>
  <c r="B33" i="4"/>
  <c r="H10" i="3"/>
  <c r="N10" i="3"/>
  <c r="N25" i="3"/>
  <c r="N26" i="3" s="1"/>
  <c r="N27" i="3" s="1"/>
  <c r="C10" i="3"/>
  <c r="J25" i="3"/>
  <c r="J26" i="3" s="1"/>
  <c r="J27" i="3" s="1"/>
  <c r="B25" i="3"/>
  <c r="B26" i="3" s="1"/>
  <c r="B27" i="3" s="1"/>
  <c r="E25" i="3"/>
  <c r="E26" i="3" s="1"/>
  <c r="E27" i="3" s="1"/>
  <c r="K25" i="3"/>
  <c r="K26" i="3" s="1"/>
  <c r="K27" i="3" s="1"/>
  <c r="H27" i="3"/>
  <c r="D10" i="3"/>
  <c r="I10" i="3"/>
  <c r="M26" i="3"/>
  <c r="M27" i="3" s="1"/>
  <c r="M10" i="3"/>
  <c r="C26" i="3"/>
  <c r="C27" i="3" s="1"/>
  <c r="L26" i="3"/>
  <c r="L27" i="3" s="1"/>
  <c r="D26" i="3"/>
  <c r="D27" i="3" s="1"/>
  <c r="M26" i="2"/>
  <c r="M27" i="2" s="1"/>
  <c r="L26" i="2"/>
  <c r="L27" i="2" s="1"/>
  <c r="J26" i="2"/>
  <c r="J27" i="2" s="1"/>
  <c r="N26" i="2"/>
  <c r="N27" i="2" s="1"/>
  <c r="C26" i="2"/>
  <c r="C27" i="2" s="1"/>
  <c r="B26" i="2"/>
  <c r="B27" i="2" s="1"/>
  <c r="H26" i="2"/>
  <c r="H27" i="2" s="1"/>
  <c r="D3" i="4"/>
  <c r="C10" i="6" l="1"/>
  <c r="D2" i="5"/>
  <c r="C10" i="5"/>
  <c r="E3" i="4"/>
  <c r="D11" i="4"/>
  <c r="D10" i="6" l="1"/>
  <c r="E2" i="5"/>
  <c r="D10" i="5"/>
  <c r="F3" i="4"/>
  <c r="E11" i="4"/>
  <c r="E10" i="6" l="1"/>
  <c r="E10" i="5"/>
  <c r="F2" i="5"/>
  <c r="F11" i="4"/>
  <c r="G3" i="4"/>
  <c r="F10" i="6" l="1"/>
  <c r="G2" i="5"/>
  <c r="F10" i="5"/>
  <c r="G11" i="4"/>
  <c r="H3" i="4"/>
  <c r="G10" i="6" l="1"/>
  <c r="G10" i="5"/>
  <c r="H2" i="5"/>
  <c r="I3" i="4"/>
  <c r="H11" i="4"/>
  <c r="H10" i="6" l="1"/>
  <c r="I2" i="5"/>
  <c r="H10" i="5"/>
  <c r="I11" i="4"/>
  <c r="J3" i="4"/>
  <c r="I10" i="6" l="1"/>
  <c r="I10" i="5"/>
  <c r="J2" i="5"/>
  <c r="J11" i="4"/>
  <c r="K3" i="4"/>
  <c r="J10" i="6" l="1"/>
  <c r="J10" i="5"/>
  <c r="K2" i="5"/>
  <c r="L3" i="4"/>
  <c r="K11" i="4"/>
  <c r="K10" i="6" l="1"/>
  <c r="L2" i="5"/>
  <c r="K10" i="5"/>
  <c r="L11" i="4"/>
  <c r="M3" i="4"/>
  <c r="M11" i="4" s="1"/>
  <c r="M10" i="6" l="1"/>
  <c r="L10" i="6"/>
  <c r="L10" i="5"/>
  <c r="M2" i="5"/>
  <c r="M10" i="5" s="1"/>
</calcChain>
</file>

<file path=xl/sharedStrings.xml><?xml version="1.0" encoding="utf-8"?>
<sst xmlns="http://schemas.openxmlformats.org/spreadsheetml/2006/main" count="294" uniqueCount="114">
  <si>
    <t xml:space="preserve">Income Statement Year 1 </t>
  </si>
  <si>
    <t>Income Statement Year 2</t>
  </si>
  <si>
    <t>Income Statement Year 3</t>
  </si>
  <si>
    <t xml:space="preserve">Cash Flow Year 1 </t>
  </si>
  <si>
    <t>Balance Sheet Year 2</t>
  </si>
  <si>
    <t>Balance Sheet Year 3</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</si>
  <si>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</si>
  <si>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</si>
  <si>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</si>
  <si>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</si>
  <si>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</si>
  <si>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</si>
  <si>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</si>
  <si>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</si>
  <si>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</si>
  <si>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</si>
  <si>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</si>
  <si>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</si>
  <si>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</si>
  <si>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</si>
  <si>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</si>
  <si>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</si>
  <si>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</si>
  <si>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</si>
  <si>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</si>
  <si>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</si>
  <si>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</si>
  <si>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Inventory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</si>
  <si>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</si>
  <si>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</si>
  <si>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</si>
  <si>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</si>
  <si>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</si>
  <si>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</si>
  <si>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</si>
  <si>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</si>
  <si>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</si>
  <si>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Wages</t>
  </si>
  <si>
    <t>Legal Fees</t>
  </si>
  <si>
    <t xml:space="preserve">Advertising </t>
  </si>
  <si>
    <t>Supplies</t>
  </si>
  <si>
    <t xml:space="preserve">Interest Expense </t>
  </si>
  <si>
    <t xml:space="preserve">Add expenses as you go below by inserting rows </t>
  </si>
  <si>
    <t xml:space="preserve">Total Expenses </t>
  </si>
  <si>
    <t>Net Profit After Tax</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</si>
  <si>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</si>
  <si>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</si>
  <si>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</si>
  <si>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</si>
  <si>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</si>
  <si>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</si>
  <si>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t>COGS</t>
  </si>
  <si>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</si>
  <si>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</si>
  <si>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</si>
  <si>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</si>
  <si>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</si>
  <si>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</si>
  <si>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</si>
  <si>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</si>
  <si>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</si>
  <si>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</si>
  <si>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</si>
  <si>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</si>
  <si>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</si>
  <si>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</si>
  <si>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</si>
  <si>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</si>
  <si>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Accounts Receivable</t>
  </si>
  <si>
    <t>Cash Sales</t>
  </si>
  <si>
    <t>Cash In</t>
  </si>
  <si>
    <t xml:space="preserve">Total Cash In </t>
  </si>
  <si>
    <t>Cash Out</t>
  </si>
  <si>
    <t xml:space="preserve">Operating Expenses </t>
  </si>
  <si>
    <t xml:space="preserve">Salaries and Wages </t>
  </si>
  <si>
    <t>Rent</t>
  </si>
  <si>
    <t xml:space="preserve">Office Supplies etc.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</si>
  <si>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</si>
  <si>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</si>
  <si>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</si>
  <si>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</si>
  <si>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</si>
  <si>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</si>
  <si>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</si>
  <si>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</si>
  <si>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</si>
  <si>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</si>
  <si>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 xml:space="preserve">Start up costs </t>
  </si>
  <si>
    <t>Mini truck</t>
  </si>
  <si>
    <t xml:space="preserve">Shelving and Racks </t>
  </si>
  <si>
    <t>Packaging Tables and workstation</t>
  </si>
  <si>
    <t xml:space="preserve">Racks </t>
  </si>
  <si>
    <t>Bed sheets</t>
  </si>
  <si>
    <t>Curtains</t>
  </si>
  <si>
    <t>utilites</t>
  </si>
  <si>
    <t>Phone</t>
  </si>
  <si>
    <t>Insurance</t>
  </si>
  <si>
    <t>COGS (Approximately 15%)</t>
  </si>
  <si>
    <t>Estimated Income Tax %  (11%)</t>
  </si>
  <si>
    <t>Profit Margin</t>
  </si>
  <si>
    <t>Category</t>
  </si>
  <si>
    <t>Amount ($ CAD)</t>
  </si>
  <si>
    <t>Cash (Ending Balance)</t>
  </si>
  <si>
    <t>Total Current Assets</t>
  </si>
  <si>
    <t>Fixed Assets</t>
  </si>
  <si>
    <t>Equipment</t>
  </si>
  <si>
    <t>Total Fixed Assets</t>
  </si>
  <si>
    <t>Total Assets</t>
  </si>
  <si>
    <t>Liabilities</t>
  </si>
  <si>
    <t>Accounts Payable</t>
  </si>
  <si>
    <t>Total Liabilities</t>
  </si>
  <si>
    <t>Owner’s Equity</t>
  </si>
  <si>
    <t>Total Equity</t>
  </si>
  <si>
    <t>Total Liabilities &amp;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</si>
</sst>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5" fillId="3" borderId="0" xfId="0" applyFont="1" applyFill="1" applyAlignment="1">
      <alignment vertical="center"/>
    </xf>
    <xf numFmtId="0" fontId="0" fillId="3" borderId="0" xfId="0"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0" fillId="0" borderId="0" xfId="0" applyFont="1"/>
    <xf numFmtId="0" fontId="11" fillId="0" borderId="0" xfId="0" applyFont="1"/>
    <xf numFmtId="0" fontId="13"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center" indent="2"/>
    </xf>
    <xf numFmtId="0" fontId="8" fillId="0" borderId="0" xfId="0" applyFont="1" applyAlignment="1">
      <alignment horizontal="left" vertical="center" indent="1"/>
    </xf>
    <xf numFmtId="0" fontId="4" fillId="0" borderId="0" xfId="0" applyFont="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0" xfId="0" applyFill="1" applyAlignment="1">
      <alignment horizontal="center"/>
    </xf>
    <xf numFmtId="0" fontId="14" fillId="0" borderId="9" xfId="0" applyFont="1" applyBorder="1" applyAlignment="1">
      <alignment horizontal="center" vertical="top"/>
    </xf>
    <xf numFmtId="0" fontId="0" fillId="0" borderId="0" xfId="0" applyFo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1"/>
  <sheetViews>
    <sheetView topLeftCell="A3" zoomScaleNormal="170" workbookViewId="0">
      <selection activeCell="B28" sqref="B28"/>
    </sheetView>
  </sheetViews>
  <sheetFormatPr defaultColWidth="11.19921875" defaultRowHeight="15.6"/>
  <cols>
    <col min="1" max="1" width="29.296875" customWidth="1"/>
  </cols>
  <sheetData>
    <row r="1" spans="1:17">
      <c r="A1" s="40" t="s">
        <v>20</v>
      </c>
      <c r="B1" s="40"/>
      <c r="C1" s="40"/>
    </row>
    <row r="2" spans="1:17">
      <c r="A2" s="41" t="s">
        <v>31</v>
      </c>
      <c r="B2" s="41"/>
      <c r="C2" s="41"/>
    </row>
    <row r="3" spans="1:17">
      <c r="A3" s="3" t="s">
        <v>22</v>
      </c>
      <c r="B3" s="3" t="s">
        <v>21</v>
      </c>
      <c r="D3" s="25" t="s">
        <v>32</v>
      </c>
      <c r="E3" s="26"/>
      <c r="F3" s="26"/>
      <c r="G3" s="26"/>
      <c r="H3" s="27"/>
    </row>
    <row r="4" spans="1:17" ht="16.05" customHeight="1">
      <c r="A4" t="s">
        <v>88</v>
      </c>
      <c r="B4">
        <v>20000</v>
      </c>
      <c r="D4" s="28"/>
      <c r="E4" s="29"/>
      <c r="F4" s="29"/>
      <c r="G4" s="29"/>
      <c r="H4" s="30"/>
      <c r="I4" s="4"/>
      <c r="J4" s="4"/>
    </row>
    <row r="5" spans="1:17">
      <c r="A5" t="s">
        <v>89</v>
      </c>
      <c r="B5">
        <v>3500</v>
      </c>
      <c r="D5" s="31"/>
      <c r="E5" s="32"/>
      <c r="F5" s="32"/>
      <c r="G5" s="32"/>
      <c r="H5" s="33"/>
      <c r="I5" s="4"/>
      <c r="J5" s="4"/>
    </row>
    <row r="6" spans="1:17">
      <c r="A6" t="s">
        <v>90</v>
      </c>
      <c r="B6">
        <v>1500</v>
      </c>
      <c r="I6" s="4"/>
      <c r="J6" s="4"/>
    </row>
    <row r="7" spans="1:17">
      <c r="G7" s="4"/>
      <c r="H7" s="4"/>
      <c r="I7" s="4"/>
      <c r="J7" s="4"/>
    </row>
    <row r="8" spans="1:17">
      <c r="I8" s="4"/>
      <c r="P8" s="4"/>
      <c r="Q8" s="4"/>
    </row>
    <row r="9" spans="1:17">
      <c r="A9" s="2" t="s">
        <v>87</v>
      </c>
      <c r="B9">
        <f>SUM(B4:B8)</f>
        <v>25000</v>
      </c>
      <c r="D9" s="34" t="s">
        <v>35</v>
      </c>
      <c r="E9" s="35"/>
      <c r="F9" s="35"/>
      <c r="G9" s="35"/>
      <c r="H9" s="36"/>
      <c r="I9" s="4"/>
      <c r="P9" s="4"/>
      <c r="Q9" s="4"/>
    </row>
    <row r="10" spans="1:17" ht="16.05" customHeight="1">
      <c r="A10" t="s">
        <v>91</v>
      </c>
      <c r="B10">
        <v>230</v>
      </c>
      <c r="D10" s="37"/>
      <c r="E10" s="38"/>
      <c r="F10" s="38"/>
      <c r="G10" s="38"/>
      <c r="H10" s="39"/>
      <c r="I10" s="4"/>
    </row>
    <row r="11" spans="1:17">
      <c r="A11" t="s">
        <v>27</v>
      </c>
      <c r="B11">
        <v>15000</v>
      </c>
      <c r="D11" s="5"/>
      <c r="E11" s="5"/>
      <c r="F11" s="5"/>
      <c r="G11" s="5"/>
      <c r="H11" s="5"/>
      <c r="I11" s="4"/>
    </row>
    <row r="12" spans="1:17">
      <c r="A12" t="s">
        <v>28</v>
      </c>
      <c r="B12">
        <v>5000</v>
      </c>
      <c r="D12" s="5"/>
      <c r="E12" s="5"/>
      <c r="F12" s="5"/>
      <c r="G12" s="5"/>
      <c r="H12" s="5"/>
      <c r="I12" s="4"/>
    </row>
    <row r="13" spans="1:17">
      <c r="A13" t="s">
        <v>29</v>
      </c>
      <c r="B13">
        <v>2000</v>
      </c>
      <c r="D13" s="5"/>
      <c r="E13" s="5"/>
      <c r="F13" s="5"/>
      <c r="G13" s="5"/>
      <c r="H13" s="5"/>
    </row>
    <row r="14" spans="1:17">
      <c r="A14" t="s">
        <v>30</v>
      </c>
      <c r="B14">
        <v>10000</v>
      </c>
    </row>
    <row r="15" spans="1:17">
      <c r="A15" s="2" t="s">
        <v>36</v>
      </c>
      <c r="B15">
        <f>SUM(B10:B14)</f>
        <v>32230</v>
      </c>
    </row>
    <row r="16" spans="1:17">
      <c r="A16" s="2"/>
    </row>
    <row r="17" spans="1:8">
      <c r="A17" s="2" t="s">
        <v>33</v>
      </c>
      <c r="D17" s="25" t="s">
        <v>34</v>
      </c>
      <c r="E17" s="26"/>
      <c r="F17" s="26"/>
      <c r="G17" s="26"/>
      <c r="H17" s="27"/>
    </row>
    <row r="18" spans="1:8" ht="16.05" customHeight="1">
      <c r="A18" t="s">
        <v>23</v>
      </c>
      <c r="B18">
        <v>5000</v>
      </c>
      <c r="D18" s="28"/>
      <c r="E18" s="29"/>
      <c r="F18" s="29"/>
      <c r="G18" s="29"/>
      <c r="H18" s="30"/>
    </row>
    <row r="19" spans="1:8">
      <c r="A19" t="s">
        <v>24</v>
      </c>
      <c r="B19">
        <v>50000</v>
      </c>
      <c r="D19" s="28"/>
      <c r="E19" s="29"/>
      <c r="F19" s="29"/>
      <c r="G19" s="29"/>
      <c r="H19" s="30"/>
    </row>
    <row r="20" spans="1:8">
      <c r="A20" t="s">
        <v>25</v>
      </c>
      <c r="D20" s="28"/>
      <c r="E20" s="29"/>
      <c r="F20" s="29"/>
      <c r="G20" s="29"/>
      <c r="H20" s="30"/>
    </row>
    <row r="21" spans="1:8">
      <c r="A21" t="s">
        <v>26</v>
      </c>
      <c r="D21" s="31"/>
      <c r="E21" s="32"/>
      <c r="F21" s="32"/>
      <c r="G21" s="32"/>
      <c r="H21" s="33"/>
    </row>
  </sheetData>
  <mergeCells count="5">
    <mergeCell ref="D17:H21"/>
    <mergeCell ref="D3:H5"/>
    <mergeCell ref="D9:H10"/>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B20"/>
  <sheetViews>
    <sheetView tabSelected="1" workbookViewId="0">
      <selection activeCell="B19" sqref="B19"/>
    </sheetView>
  </sheetViews>
  <sheetFormatPr defaultColWidth="11.19921875" defaultRowHeight="15.6"/>
  <cols>
    <col min="1" max="1" width="21.59765625" bestFit="1" customWidth="1"/>
    <col min="2" max="2" width="16.3984375" bestFit="1" customWidth="1"/>
  </cols>
  <sheetData>
    <row r="1" spans="1:2">
      <c r="A1" t="s">
        <v>5</v>
      </c>
    </row>
    <row r="2" spans="1:2" ht="18">
      <c r="A2" s="43" t="s">
        <v>100</v>
      </c>
      <c r="B2" s="43" t="s">
        <v>101</v>
      </c>
    </row>
    <row r="4" spans="1:2">
      <c r="A4" t="s">
        <v>102</v>
      </c>
      <c r="B4">
        <v>321165</v>
      </c>
    </row>
    <row r="5" spans="1:2">
      <c r="A5" t="s">
        <v>68</v>
      </c>
      <c r="B5">
        <v>21000</v>
      </c>
    </row>
    <row r="6" spans="1:2">
      <c r="A6" s="2" t="s">
        <v>103</v>
      </c>
      <c r="B6" s="2">
        <f>SUM(B4+B5)</f>
        <v>342165</v>
      </c>
    </row>
    <row r="8" spans="1:2">
      <c r="A8" t="s">
        <v>104</v>
      </c>
      <c r="B8">
        <v>10000</v>
      </c>
    </row>
    <row r="9" spans="1:2">
      <c r="A9" t="s">
        <v>105</v>
      </c>
      <c r="B9">
        <v>10000</v>
      </c>
    </row>
    <row r="10" spans="1:2">
      <c r="A10" s="2" t="s">
        <v>106</v>
      </c>
      <c r="B10" s="2">
        <f>SUM(B8+B9)</f>
        <v>20000</v>
      </c>
    </row>
    <row r="11" spans="1:2">
      <c r="A11" s="2" t="s">
        <v>107</v>
      </c>
      <c r="B11" s="2">
        <f>SUM(B6+B10)</f>
        <v>362165</v>
      </c>
    </row>
    <row r="13" spans="1:2">
      <c r="A13" t="s">
        <v>108</v>
      </c>
    </row>
    <row r="14" spans="1:2">
      <c r="A14" t="s">
        <v>109</v>
      </c>
      <c r="B14">
        <v>50000</v>
      </c>
    </row>
    <row r="15" spans="1:2">
      <c r="A15" s="2" t="s">
        <v>110</v>
      </c>
      <c r="B15" s="2">
        <v>50000</v>
      </c>
    </row>
    <row r="17" spans="1:2">
      <c r="A17" t="s">
        <v>111</v>
      </c>
      <c r="B17">
        <v>5000</v>
      </c>
    </row>
    <row r="18" spans="1:2">
      <c r="A18" t="s">
        <v>85</v>
      </c>
      <c r="B18">
        <v>72000</v>
      </c>
    </row>
    <row r="19" spans="1:2">
      <c r="A19" s="44" t="s">
        <v>112</v>
      </c>
      <c r="B19" s="44">
        <f>B11-B15</f>
        <v>312165</v>
      </c>
    </row>
    <row r="20" spans="1:2">
      <c r="A20" s="2" t="s">
        <v>113</v>
      </c>
      <c r="B20" s="2">
        <f>B15+B19</f>
        <v>362165</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4AA2C7D2-7101-454B-BA41-917045BE4E26}">
            <xm:f>NOT(ISERROR(SEARCH("-",A2)))</xm:f>
            <xm:f>"-"</xm:f>
            <x14:dxf>
              <font>
                <color rgb="FF9C0006"/>
              </font>
              <fill>
                <patternFill>
                  <bgColor rgb="FFFFC7CE"/>
                </patternFill>
              </fill>
            </x14:dxf>
          </x14:cfRule>
          <xm:sqref>A2:B20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Q41"/>
  <sheetViews>
    <sheetView topLeftCell="A9" workbookViewId="0">
      <selection activeCell="C12" sqref="C12"/>
    </sheetView>
  </sheetViews>
  <sheetFormatPr defaultColWidth="11.19921875" defaultRowHeight="15.6"/>
  <cols>
    <col min="1" max="1" width="27.19921875" bestFit="1" customWidth="1"/>
    <col min="14" max="14" width="12" bestFit="1" customWidth="1"/>
  </cols>
  <sheetData>
    <row r="1" spans="1:14">
      <c r="A1" t="s">
        <v>0</v>
      </c>
    </row>
    <row r="2" spans="1:14">
      <c r="B2" t="s">
        <v>7</v>
      </c>
      <c r="C2" t="s">
        <v>8</v>
      </c>
      <c r="D2" t="s">
        <v>9</v>
      </c>
      <c r="E2" t="s">
        <v>10</v>
      </c>
      <c r="F2" t="s">
        <v>11</v>
      </c>
      <c r="G2" t="s">
        <v>12</v>
      </c>
      <c r="H2" t="s">
        <v>13</v>
      </c>
      <c r="I2" t="s">
        <v>14</v>
      </c>
      <c r="J2" t="s">
        <v>15</v>
      </c>
      <c r="K2" t="s">
        <v>16</v>
      </c>
      <c r="L2" t="s">
        <v>17</v>
      </c>
      <c r="M2" t="s">
        <v>18</v>
      </c>
      <c r="N2" t="s">
        <v>19</v>
      </c>
    </row>
    <row r="3" spans="1:14">
      <c r="A3" s="2" t="s">
        <v>6</v>
      </c>
    </row>
    <row r="4" spans="1:14">
      <c r="A4" t="s">
        <v>92</v>
      </c>
      <c r="B4">
        <v>10000</v>
      </c>
      <c r="C4">
        <v>12000</v>
      </c>
      <c r="D4">
        <v>13000</v>
      </c>
      <c r="E4">
        <v>14000</v>
      </c>
      <c r="F4">
        <v>15000</v>
      </c>
      <c r="G4">
        <v>16000</v>
      </c>
      <c r="H4">
        <v>17000</v>
      </c>
      <c r="I4">
        <v>18000</v>
      </c>
      <c r="J4">
        <v>19000</v>
      </c>
      <c r="K4">
        <v>20000</v>
      </c>
      <c r="L4">
        <v>21000</v>
      </c>
      <c r="M4">
        <v>22000</v>
      </c>
      <c r="N4">
        <f>SUM(B4:M4)</f>
        <v>197000</v>
      </c>
    </row>
    <row r="5" spans="1:14">
      <c r="A5" t="s">
        <v>93</v>
      </c>
      <c r="B5">
        <v>5000</v>
      </c>
      <c r="C5">
        <v>5100</v>
      </c>
      <c r="D5">
        <v>5200</v>
      </c>
      <c r="E5">
        <v>5330</v>
      </c>
      <c r="F5">
        <v>5400</v>
      </c>
      <c r="G5">
        <v>5500</v>
      </c>
      <c r="H5">
        <v>5600</v>
      </c>
      <c r="I5">
        <v>5700</v>
      </c>
      <c r="J5">
        <v>5800</v>
      </c>
      <c r="K5">
        <v>5900</v>
      </c>
      <c r="L5">
        <v>6000</v>
      </c>
      <c r="M5">
        <v>6100</v>
      </c>
      <c r="N5">
        <f>SUM(B5:M5)</f>
        <v>66630</v>
      </c>
    </row>
    <row r="7" spans="1:14">
      <c r="A7" s="2" t="s">
        <v>55</v>
      </c>
      <c r="B7">
        <f t="shared" ref="B7:N7" si="0">SUM(B4:B6)</f>
        <v>15000</v>
      </c>
      <c r="C7">
        <f t="shared" si="0"/>
        <v>17100</v>
      </c>
      <c r="D7">
        <f t="shared" si="0"/>
        <v>18200</v>
      </c>
      <c r="E7">
        <f t="shared" si="0"/>
        <v>19330</v>
      </c>
      <c r="F7">
        <f t="shared" si="0"/>
        <v>20400</v>
      </c>
      <c r="G7">
        <f t="shared" si="0"/>
        <v>21500</v>
      </c>
      <c r="H7">
        <f t="shared" si="0"/>
        <v>22600</v>
      </c>
      <c r="I7">
        <f t="shared" si="0"/>
        <v>23700</v>
      </c>
      <c r="J7">
        <f t="shared" si="0"/>
        <v>24800</v>
      </c>
      <c r="K7">
        <f t="shared" si="0"/>
        <v>25900</v>
      </c>
      <c r="L7">
        <f t="shared" si="0"/>
        <v>27000</v>
      </c>
      <c r="M7">
        <f t="shared" si="0"/>
        <v>28100</v>
      </c>
      <c r="N7">
        <f t="shared" si="0"/>
        <v>263630</v>
      </c>
    </row>
    <row r="8" spans="1:14">
      <c r="A8" s="2" t="s">
        <v>97</v>
      </c>
      <c r="B8">
        <f>(B7*15%)</f>
        <v>2250</v>
      </c>
      <c r="C8">
        <f t="shared" ref="C8:N8" si="1">(C7*15%)</f>
        <v>2565</v>
      </c>
      <c r="D8">
        <f t="shared" si="1"/>
        <v>2730</v>
      </c>
      <c r="E8">
        <f t="shared" si="1"/>
        <v>2899.5</v>
      </c>
      <c r="F8">
        <f t="shared" si="1"/>
        <v>3060</v>
      </c>
      <c r="G8">
        <f t="shared" si="1"/>
        <v>3225</v>
      </c>
      <c r="H8">
        <f t="shared" si="1"/>
        <v>3390</v>
      </c>
      <c r="I8">
        <f t="shared" si="1"/>
        <v>3555</v>
      </c>
      <c r="J8">
        <f t="shared" si="1"/>
        <v>3720</v>
      </c>
      <c r="K8">
        <f t="shared" si="1"/>
        <v>3885</v>
      </c>
      <c r="L8">
        <f t="shared" si="1"/>
        <v>4050</v>
      </c>
      <c r="M8">
        <f t="shared" si="1"/>
        <v>4215</v>
      </c>
      <c r="N8">
        <f t="shared" si="1"/>
        <v>39544.5</v>
      </c>
    </row>
    <row r="10" spans="1:14">
      <c r="A10" s="2" t="s">
        <v>57</v>
      </c>
      <c r="B10">
        <f>B7-B8</f>
        <v>12750</v>
      </c>
      <c r="C10">
        <f>C7-C8</f>
        <v>14535</v>
      </c>
      <c r="D10">
        <f t="shared" ref="D10:N10" si="2">D7-D8</f>
        <v>15470</v>
      </c>
      <c r="E10">
        <f t="shared" si="2"/>
        <v>16430.5</v>
      </c>
      <c r="F10">
        <f t="shared" si="2"/>
        <v>17340</v>
      </c>
      <c r="G10">
        <f t="shared" si="2"/>
        <v>18275</v>
      </c>
      <c r="H10">
        <f t="shared" si="2"/>
        <v>19210</v>
      </c>
      <c r="I10">
        <f t="shared" si="2"/>
        <v>20145</v>
      </c>
      <c r="J10">
        <f t="shared" si="2"/>
        <v>21080</v>
      </c>
      <c r="K10">
        <f t="shared" si="2"/>
        <v>22015</v>
      </c>
      <c r="L10">
        <f t="shared" si="2"/>
        <v>22950</v>
      </c>
      <c r="M10">
        <f t="shared" si="2"/>
        <v>23885</v>
      </c>
      <c r="N10">
        <f t="shared" si="2"/>
        <v>224085.5</v>
      </c>
    </row>
    <row r="12" spans="1:14">
      <c r="A12" s="2" t="s">
        <v>56</v>
      </c>
    </row>
    <row r="13" spans="1:14">
      <c r="A13" t="s">
        <v>37</v>
      </c>
      <c r="B13">
        <v>4000</v>
      </c>
      <c r="C13">
        <v>4000</v>
      </c>
      <c r="D13">
        <v>4000</v>
      </c>
      <c r="E13">
        <v>4000</v>
      </c>
      <c r="F13">
        <v>4000</v>
      </c>
      <c r="G13">
        <v>4000</v>
      </c>
      <c r="H13">
        <v>4000</v>
      </c>
      <c r="I13">
        <v>4000</v>
      </c>
      <c r="J13">
        <v>4000</v>
      </c>
      <c r="K13">
        <v>4000</v>
      </c>
      <c r="L13">
        <v>4000</v>
      </c>
      <c r="M13">
        <v>4000</v>
      </c>
      <c r="N13">
        <f>SUM(B13:M13)</f>
        <v>48000</v>
      </c>
    </row>
    <row r="14" spans="1:14">
      <c r="A14" t="s">
        <v>38</v>
      </c>
      <c r="B14">
        <v>100</v>
      </c>
      <c r="C14">
        <v>100</v>
      </c>
      <c r="D14">
        <v>100</v>
      </c>
      <c r="E14">
        <v>100</v>
      </c>
      <c r="F14">
        <v>100</v>
      </c>
      <c r="G14">
        <v>100</v>
      </c>
      <c r="H14">
        <v>100</v>
      </c>
      <c r="I14">
        <v>100</v>
      </c>
      <c r="J14">
        <v>100</v>
      </c>
      <c r="K14">
        <v>100</v>
      </c>
      <c r="L14">
        <v>100</v>
      </c>
      <c r="M14">
        <v>0</v>
      </c>
      <c r="N14">
        <f>B14+C14+D14+E14+F14+G14+H14+I14+J14+K14+L14+M14</f>
        <v>1100</v>
      </c>
    </row>
    <row r="15" spans="1:14">
      <c r="A15" t="s">
        <v>39</v>
      </c>
      <c r="B15">
        <v>320</v>
      </c>
      <c r="C15">
        <v>300</v>
      </c>
      <c r="D15">
        <v>200</v>
      </c>
      <c r="E15" s="1">
        <v>200</v>
      </c>
      <c r="F15">
        <v>200</v>
      </c>
      <c r="G15">
        <v>200</v>
      </c>
      <c r="H15">
        <v>200</v>
      </c>
      <c r="I15">
        <v>200</v>
      </c>
      <c r="J15">
        <v>200</v>
      </c>
      <c r="K15">
        <v>200</v>
      </c>
      <c r="L15">
        <v>200</v>
      </c>
      <c r="M15">
        <v>200</v>
      </c>
      <c r="N15">
        <f t="shared" ref="N15:N21" si="3">SUM(B15:M15)</f>
        <v>2620</v>
      </c>
    </row>
    <row r="16" spans="1:14">
      <c r="A16" t="s">
        <v>40</v>
      </c>
      <c r="B16">
        <v>1500</v>
      </c>
      <c r="C16">
        <v>1600</v>
      </c>
      <c r="D16">
        <v>1600</v>
      </c>
      <c r="E16">
        <v>1600</v>
      </c>
      <c r="F16">
        <v>1600</v>
      </c>
      <c r="G16">
        <v>1600</v>
      </c>
      <c r="H16">
        <v>1600</v>
      </c>
      <c r="I16">
        <v>1600</v>
      </c>
      <c r="J16">
        <v>1600</v>
      </c>
      <c r="K16">
        <v>1600</v>
      </c>
      <c r="L16">
        <v>2000</v>
      </c>
      <c r="M16">
        <v>2000</v>
      </c>
      <c r="N16">
        <f t="shared" si="3"/>
        <v>19900</v>
      </c>
    </row>
    <row r="17" spans="1:17">
      <c r="A17" t="s">
        <v>94</v>
      </c>
      <c r="B17">
        <v>200</v>
      </c>
      <c r="C17">
        <v>200</v>
      </c>
      <c r="D17">
        <v>200</v>
      </c>
      <c r="E17">
        <v>200</v>
      </c>
      <c r="F17">
        <v>200</v>
      </c>
      <c r="G17">
        <v>200</v>
      </c>
      <c r="H17">
        <v>200</v>
      </c>
      <c r="I17">
        <v>200</v>
      </c>
      <c r="J17">
        <v>200</v>
      </c>
      <c r="K17">
        <v>200</v>
      </c>
      <c r="L17">
        <v>200</v>
      </c>
      <c r="M17">
        <v>200</v>
      </c>
      <c r="N17">
        <f t="shared" si="3"/>
        <v>2400</v>
      </c>
    </row>
    <row r="18" spans="1:17">
      <c r="A18" t="s">
        <v>95</v>
      </c>
      <c r="B18">
        <v>100</v>
      </c>
      <c r="C18">
        <v>100</v>
      </c>
      <c r="D18">
        <v>100</v>
      </c>
      <c r="E18">
        <v>100</v>
      </c>
      <c r="F18">
        <v>100</v>
      </c>
      <c r="G18">
        <v>100</v>
      </c>
      <c r="H18">
        <v>100</v>
      </c>
      <c r="I18">
        <v>100</v>
      </c>
      <c r="J18">
        <v>100</v>
      </c>
      <c r="K18">
        <v>100</v>
      </c>
      <c r="L18">
        <v>100</v>
      </c>
      <c r="M18">
        <v>100</v>
      </c>
      <c r="N18">
        <f t="shared" si="3"/>
        <v>1200</v>
      </c>
    </row>
    <row r="19" spans="1:17">
      <c r="A19" t="s">
        <v>75</v>
      </c>
      <c r="B19">
        <v>1850</v>
      </c>
      <c r="C19">
        <v>1850</v>
      </c>
      <c r="D19">
        <v>1850</v>
      </c>
      <c r="E19">
        <v>1850</v>
      </c>
      <c r="F19">
        <v>1850</v>
      </c>
      <c r="G19">
        <v>1850</v>
      </c>
      <c r="H19">
        <v>1850</v>
      </c>
      <c r="I19">
        <v>1850</v>
      </c>
      <c r="J19">
        <v>1850</v>
      </c>
      <c r="K19">
        <v>1850</v>
      </c>
      <c r="L19">
        <v>1850</v>
      </c>
      <c r="M19">
        <v>1850</v>
      </c>
      <c r="N19">
        <f t="shared" si="3"/>
        <v>22200</v>
      </c>
    </row>
    <row r="20" spans="1:17">
      <c r="A20" t="s">
        <v>96</v>
      </c>
      <c r="B20">
        <v>200</v>
      </c>
      <c r="C20">
        <v>200</v>
      </c>
      <c r="D20">
        <v>200</v>
      </c>
      <c r="E20">
        <v>200</v>
      </c>
      <c r="F20">
        <v>200</v>
      </c>
      <c r="G20">
        <v>200</v>
      </c>
      <c r="H20">
        <v>200</v>
      </c>
      <c r="I20">
        <v>200</v>
      </c>
      <c r="J20">
        <v>200</v>
      </c>
      <c r="K20">
        <v>200</v>
      </c>
      <c r="L20">
        <v>200</v>
      </c>
      <c r="M20">
        <v>200</v>
      </c>
      <c r="N20">
        <f t="shared" si="3"/>
        <v>2400</v>
      </c>
    </row>
    <row r="21" spans="1:17">
      <c r="A21" t="s">
        <v>41</v>
      </c>
      <c r="B21">
        <v>333</v>
      </c>
      <c r="C21">
        <v>333</v>
      </c>
      <c r="D21">
        <v>333</v>
      </c>
      <c r="E21">
        <v>333</v>
      </c>
      <c r="F21">
        <v>333</v>
      </c>
      <c r="G21">
        <v>333</v>
      </c>
      <c r="H21">
        <v>333</v>
      </c>
      <c r="I21">
        <v>333</v>
      </c>
      <c r="J21">
        <v>333</v>
      </c>
      <c r="K21">
        <v>333</v>
      </c>
      <c r="L21">
        <v>333</v>
      </c>
      <c r="M21">
        <v>333</v>
      </c>
      <c r="N21">
        <f t="shared" si="3"/>
        <v>3996</v>
      </c>
    </row>
    <row r="22" spans="1:17" ht="15" customHeight="1">
      <c r="A22" s="42" t="s">
        <v>42</v>
      </c>
      <c r="B22" s="42"/>
      <c r="C22" s="42"/>
    </row>
    <row r="23" spans="1:17" ht="15" customHeight="1">
      <c r="A23" s="6"/>
      <c r="B23" s="6"/>
      <c r="C23" s="6"/>
    </row>
    <row r="24" spans="1:17">
      <c r="A24" s="2" t="s">
        <v>43</v>
      </c>
      <c r="B24">
        <f>SUM(B13:B21)</f>
        <v>8603</v>
      </c>
      <c r="C24">
        <f>SUM(C13:C21)</f>
        <v>8683</v>
      </c>
      <c r="D24">
        <f>SUM(D13:D21)</f>
        <v>8583</v>
      </c>
      <c r="E24">
        <f>SUM(E13:E23)</f>
        <v>8583</v>
      </c>
      <c r="F24">
        <f t="shared" ref="F24:N24" si="4">SUM(F13:F21)</f>
        <v>8583</v>
      </c>
      <c r="G24">
        <f t="shared" si="4"/>
        <v>8583</v>
      </c>
      <c r="H24">
        <f t="shared" si="4"/>
        <v>8583</v>
      </c>
      <c r="I24">
        <f t="shared" si="4"/>
        <v>8583</v>
      </c>
      <c r="J24">
        <f t="shared" si="4"/>
        <v>8583</v>
      </c>
      <c r="K24">
        <f t="shared" si="4"/>
        <v>8583</v>
      </c>
      <c r="L24">
        <f t="shared" si="4"/>
        <v>8983</v>
      </c>
      <c r="M24">
        <f t="shared" si="4"/>
        <v>8883</v>
      </c>
      <c r="N24">
        <f t="shared" si="4"/>
        <v>103816</v>
      </c>
    </row>
    <row r="25" spans="1:17">
      <c r="A25" s="2"/>
    </row>
    <row r="26" spans="1:17">
      <c r="A26" s="2" t="s">
        <v>54</v>
      </c>
      <c r="B26">
        <f>B10-B8-B24</f>
        <v>1897</v>
      </c>
      <c r="C26">
        <f t="shared" ref="C26:N26" si="5">C10-C8-C24</f>
        <v>3287</v>
      </c>
      <c r="D26">
        <f t="shared" si="5"/>
        <v>4157</v>
      </c>
      <c r="E26">
        <f t="shared" si="5"/>
        <v>4948</v>
      </c>
      <c r="F26">
        <f t="shared" si="5"/>
        <v>5697</v>
      </c>
      <c r="G26">
        <f t="shared" si="5"/>
        <v>6467</v>
      </c>
      <c r="H26">
        <f t="shared" si="5"/>
        <v>7237</v>
      </c>
      <c r="I26">
        <f t="shared" si="5"/>
        <v>8007</v>
      </c>
      <c r="J26">
        <f t="shared" si="5"/>
        <v>8777</v>
      </c>
      <c r="K26">
        <f t="shared" si="5"/>
        <v>9547</v>
      </c>
      <c r="L26">
        <f t="shared" si="5"/>
        <v>9917</v>
      </c>
      <c r="M26">
        <f t="shared" si="5"/>
        <v>10787</v>
      </c>
      <c r="N26">
        <f t="shared" si="5"/>
        <v>80725</v>
      </c>
    </row>
    <row r="27" spans="1:17">
      <c r="A27" t="s">
        <v>98</v>
      </c>
      <c r="B27">
        <f>(B26*11%)</f>
        <v>208.67</v>
      </c>
      <c r="C27">
        <f t="shared" ref="C27:N27" si="6">(C26*11%)</f>
        <v>361.57</v>
      </c>
      <c r="D27">
        <f t="shared" si="6"/>
        <v>457.27</v>
      </c>
      <c r="E27">
        <f t="shared" si="6"/>
        <v>544.28</v>
      </c>
      <c r="F27">
        <f t="shared" si="6"/>
        <v>626.66999999999996</v>
      </c>
      <c r="G27">
        <f t="shared" si="6"/>
        <v>711.37</v>
      </c>
      <c r="H27">
        <f t="shared" si="6"/>
        <v>796.07</v>
      </c>
      <c r="I27">
        <f t="shared" si="6"/>
        <v>880.77</v>
      </c>
      <c r="J27">
        <f t="shared" si="6"/>
        <v>965.47</v>
      </c>
      <c r="K27">
        <f t="shared" si="6"/>
        <v>1050.17</v>
      </c>
      <c r="L27">
        <f t="shared" si="6"/>
        <v>1090.8700000000001</v>
      </c>
      <c r="M27">
        <f t="shared" si="6"/>
        <v>1186.57</v>
      </c>
      <c r="N27">
        <f t="shared" si="6"/>
        <v>8879.75</v>
      </c>
    </row>
    <row r="28" spans="1:17">
      <c r="A28" s="2" t="s">
        <v>44</v>
      </c>
      <c r="B28">
        <f>(B26-B27)</f>
        <v>1688.33</v>
      </c>
      <c r="C28">
        <f t="shared" ref="C28:N28" si="7">(C26-C27)</f>
        <v>2925.43</v>
      </c>
      <c r="D28">
        <f t="shared" si="7"/>
        <v>3699.73</v>
      </c>
      <c r="E28">
        <f t="shared" si="7"/>
        <v>4403.72</v>
      </c>
      <c r="F28">
        <f t="shared" si="7"/>
        <v>5070.33</v>
      </c>
      <c r="G28">
        <f t="shared" si="7"/>
        <v>5755.63</v>
      </c>
      <c r="H28">
        <f t="shared" si="7"/>
        <v>6440.93</v>
      </c>
      <c r="I28">
        <f t="shared" si="7"/>
        <v>7126.23</v>
      </c>
      <c r="J28">
        <f t="shared" si="7"/>
        <v>7811.53</v>
      </c>
      <c r="K28">
        <f t="shared" si="7"/>
        <v>8496.83</v>
      </c>
      <c r="L28">
        <f t="shared" si="7"/>
        <v>8826.1299999999992</v>
      </c>
      <c r="M28">
        <f t="shared" si="7"/>
        <v>9600.43</v>
      </c>
      <c r="N28">
        <f t="shared" si="7"/>
        <v>71845.25</v>
      </c>
    </row>
    <row r="29" spans="1:17">
      <c r="A29" s="2" t="s">
        <v>99</v>
      </c>
      <c r="B29">
        <f>B26/B7</f>
        <v>0.12646666666666667</v>
      </c>
      <c r="C29">
        <f t="shared" ref="C29:N29" si="8">C26/C7</f>
        <v>0.19222222222222221</v>
      </c>
      <c r="D29">
        <f t="shared" si="8"/>
        <v>0.22840659340659342</v>
      </c>
      <c r="E29">
        <f t="shared" si="8"/>
        <v>0.25597516813243665</v>
      </c>
      <c r="F29">
        <f t="shared" si="8"/>
        <v>0.27926470588235291</v>
      </c>
      <c r="G29">
        <f t="shared" si="8"/>
        <v>0.30079069767441863</v>
      </c>
      <c r="H29">
        <f t="shared" si="8"/>
        <v>0.3202212389380531</v>
      </c>
      <c r="I29">
        <f t="shared" si="8"/>
        <v>0.33784810126582276</v>
      </c>
      <c r="J29">
        <f t="shared" si="8"/>
        <v>0.35391129032258062</v>
      </c>
      <c r="K29">
        <f t="shared" si="8"/>
        <v>0.3686100386100386</v>
      </c>
      <c r="L29">
        <f t="shared" si="8"/>
        <v>0.36729629629629629</v>
      </c>
      <c r="M29">
        <f t="shared" si="8"/>
        <v>0.38387900355871885</v>
      </c>
      <c r="N29">
        <f t="shared" si="8"/>
        <v>0.30620566703334218</v>
      </c>
    </row>
    <row r="31" spans="1:17" ht="17.399999999999999">
      <c r="B31" s="9" t="s">
        <v>46</v>
      </c>
      <c r="C31" s="10"/>
      <c r="D31" s="10"/>
      <c r="E31" s="10"/>
      <c r="F31" s="10"/>
      <c r="G31" s="10"/>
      <c r="H31" s="10"/>
      <c r="I31" s="10"/>
      <c r="J31" s="10"/>
      <c r="K31" s="10"/>
      <c r="L31" s="10"/>
      <c r="M31" s="10"/>
      <c r="N31" s="10"/>
      <c r="O31" s="10"/>
      <c r="P31" s="10"/>
      <c r="Q31" s="10"/>
    </row>
    <row r="32" spans="1:17">
      <c r="B32" s="11"/>
      <c r="C32" s="10"/>
      <c r="D32" s="10"/>
      <c r="E32" s="10"/>
      <c r="F32" s="10"/>
      <c r="G32" s="10"/>
      <c r="H32" s="10"/>
      <c r="I32" s="10"/>
      <c r="J32" s="10"/>
      <c r="K32" s="10"/>
      <c r="L32" s="10"/>
      <c r="M32" s="10"/>
      <c r="N32" s="10"/>
      <c r="O32" s="10"/>
      <c r="P32" s="10"/>
      <c r="Q32" s="10"/>
    </row>
    <row r="33" spans="2:17">
      <c r="B33" s="11" t="s">
        <v>47</v>
      </c>
      <c r="C33" s="10"/>
      <c r="D33" s="10"/>
      <c r="E33" s="10"/>
      <c r="F33" s="10"/>
      <c r="G33" s="10"/>
      <c r="H33" s="10"/>
      <c r="I33" s="10"/>
      <c r="J33" s="10"/>
      <c r="K33" s="10"/>
      <c r="L33" s="10"/>
      <c r="M33" s="10"/>
      <c r="N33" s="10"/>
      <c r="O33" s="10"/>
      <c r="P33" s="10"/>
      <c r="Q33" s="10"/>
    </row>
    <row r="34" spans="2:17">
      <c r="B34" s="12"/>
      <c r="C34" s="10"/>
      <c r="D34" s="10"/>
      <c r="E34" s="10"/>
      <c r="F34" s="10"/>
      <c r="G34" s="10"/>
      <c r="H34" s="10"/>
      <c r="I34" s="10"/>
      <c r="J34" s="10"/>
      <c r="K34" s="10"/>
      <c r="L34" s="10"/>
      <c r="M34" s="10"/>
      <c r="N34" s="10"/>
      <c r="O34" s="10"/>
      <c r="P34" s="10"/>
      <c r="Q34" s="10"/>
    </row>
    <row r="35" spans="2:17">
      <c r="B35" s="13" t="s">
        <v>50</v>
      </c>
      <c r="C35" s="10"/>
      <c r="D35" s="10"/>
      <c r="E35" s="10"/>
      <c r="F35" s="10"/>
      <c r="G35" s="10"/>
      <c r="H35" s="10"/>
      <c r="I35" s="10"/>
      <c r="J35" s="10"/>
      <c r="K35" s="10"/>
      <c r="L35" s="10"/>
      <c r="M35" s="10"/>
      <c r="N35" s="10"/>
      <c r="O35" s="10"/>
      <c r="P35" s="10"/>
      <c r="Q35" s="10"/>
    </row>
    <row r="36" spans="2:17">
      <c r="B36" s="13" t="s">
        <v>45</v>
      </c>
      <c r="C36" s="10"/>
      <c r="D36" s="10"/>
      <c r="E36" s="10"/>
      <c r="F36" s="10"/>
      <c r="G36" s="10"/>
      <c r="H36" s="10"/>
      <c r="I36" s="10"/>
      <c r="J36" s="10"/>
      <c r="K36" s="10"/>
      <c r="L36" s="10"/>
      <c r="M36" s="10"/>
      <c r="N36" s="10"/>
      <c r="O36" s="10"/>
      <c r="P36" s="10"/>
      <c r="Q36" s="10"/>
    </row>
    <row r="37" spans="2:17">
      <c r="B37" s="13" t="s">
        <v>52</v>
      </c>
      <c r="C37" s="10"/>
      <c r="D37" s="10"/>
      <c r="E37" s="10"/>
      <c r="F37" s="10"/>
      <c r="G37" s="10"/>
      <c r="H37" s="10"/>
      <c r="I37" s="10"/>
      <c r="J37" s="10"/>
      <c r="K37" s="10"/>
      <c r="L37" s="10"/>
      <c r="M37" s="10"/>
      <c r="N37" s="10"/>
      <c r="O37" s="10"/>
      <c r="P37" s="10"/>
      <c r="Q37" s="10"/>
    </row>
    <row r="38" spans="2:17">
      <c r="B38" s="13" t="s">
        <v>53</v>
      </c>
      <c r="C38" s="10"/>
      <c r="D38" s="10"/>
      <c r="E38" s="10"/>
      <c r="F38" s="10"/>
      <c r="G38" s="10"/>
      <c r="H38" s="10"/>
      <c r="I38" s="10"/>
      <c r="J38" s="10"/>
      <c r="K38" s="10"/>
      <c r="L38" s="10"/>
      <c r="M38" s="10"/>
      <c r="N38" s="10"/>
      <c r="O38" s="10"/>
      <c r="P38" s="10"/>
      <c r="Q38" s="10"/>
    </row>
    <row r="39" spans="2:17">
      <c r="B39" s="13" t="s">
        <v>48</v>
      </c>
      <c r="C39" s="10"/>
      <c r="D39" s="10"/>
      <c r="E39" s="10"/>
      <c r="F39" s="10"/>
      <c r="G39" s="10"/>
      <c r="H39" s="10"/>
      <c r="I39" s="10"/>
      <c r="J39" s="10"/>
      <c r="K39" s="10"/>
      <c r="L39" s="10"/>
      <c r="M39" s="10"/>
      <c r="N39" s="10"/>
      <c r="O39" s="10"/>
      <c r="P39" s="10"/>
      <c r="Q39" s="10"/>
    </row>
    <row r="40" spans="2:17" ht="17.399999999999999">
      <c r="B40" s="9"/>
      <c r="C40" s="10"/>
      <c r="D40" s="10"/>
      <c r="E40" s="10"/>
      <c r="F40" s="10"/>
      <c r="G40" s="10"/>
      <c r="H40" s="10"/>
      <c r="I40" s="10"/>
      <c r="J40" s="10"/>
      <c r="K40" s="10"/>
      <c r="L40" s="10"/>
      <c r="M40" s="10"/>
      <c r="N40" s="10"/>
      <c r="O40" s="10"/>
      <c r="P40" s="10"/>
      <c r="Q40" s="10"/>
    </row>
    <row r="41" spans="2:17" ht="17.399999999999999">
      <c r="B41" s="9" t="s">
        <v>49</v>
      </c>
      <c r="C41" s="10"/>
      <c r="D41" s="10"/>
      <c r="E41" s="10"/>
      <c r="F41" s="10"/>
      <c r="G41" s="10"/>
      <c r="H41" s="10"/>
      <c r="I41" s="10"/>
      <c r="J41" s="10"/>
      <c r="K41" s="10"/>
      <c r="L41" s="10"/>
      <c r="M41" s="10"/>
      <c r="N41" s="10"/>
      <c r="O41" s="10"/>
      <c r="P41" s="10"/>
      <c r="Q41" s="10"/>
    </row>
  </sheetData>
  <mergeCells count="1">
    <mergeCell ref="A22:C22"/>
  </mergeCells>
  <phoneticPr fontId="2" type="noConversion"/>
  <pageMargins left="0.7" right="0.7" top="0.75" bottom="0.75" header="0.3" footer="0.3"/>
  <ignoredErrors>
    <ignoredError sqref="N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8"/>
  <sheetViews>
    <sheetView topLeftCell="A5" workbookViewId="0">
      <selection activeCell="C15" sqref="C15"/>
    </sheetView>
  </sheetViews>
  <sheetFormatPr defaultColWidth="11.19921875" defaultRowHeight="15.6"/>
  <cols>
    <col min="1" max="1" width="26.296875" bestFit="1" customWidth="1"/>
    <col min="14" max="14" width="12" bestFit="1" customWidth="1"/>
  </cols>
  <sheetData>
    <row r="1" spans="1:14">
      <c r="A1" t="s">
        <v>1</v>
      </c>
    </row>
    <row r="2" spans="1:14">
      <c r="B2" t="s">
        <v>7</v>
      </c>
      <c r="C2" t="s">
        <v>8</v>
      </c>
      <c r="D2" t="s">
        <v>9</v>
      </c>
      <c r="E2" t="s">
        <v>10</v>
      </c>
      <c r="F2" t="s">
        <v>11</v>
      </c>
      <c r="G2" t="s">
        <v>12</v>
      </c>
      <c r="H2" t="s">
        <v>13</v>
      </c>
      <c r="I2" t="s">
        <v>14</v>
      </c>
      <c r="J2" t="s">
        <v>15</v>
      </c>
      <c r="K2" t="s">
        <v>16</v>
      </c>
      <c r="L2" t="s">
        <v>17</v>
      </c>
      <c r="M2" t="s">
        <v>18</v>
      </c>
      <c r="N2" t="s">
        <v>19</v>
      </c>
    </row>
    <row r="3" spans="1:14">
      <c r="A3" s="2" t="s">
        <v>6</v>
      </c>
    </row>
    <row r="4" spans="1:14">
      <c r="A4" t="s">
        <v>92</v>
      </c>
      <c r="B4">
        <v>20000</v>
      </c>
      <c r="C4">
        <v>21000</v>
      </c>
      <c r="D4">
        <v>22200</v>
      </c>
      <c r="E4">
        <v>23000</v>
      </c>
      <c r="F4">
        <v>24000</v>
      </c>
      <c r="G4">
        <v>25000</v>
      </c>
      <c r="H4">
        <v>26000</v>
      </c>
      <c r="I4">
        <v>27000</v>
      </c>
      <c r="J4">
        <v>28000</v>
      </c>
      <c r="K4">
        <v>29000</v>
      </c>
      <c r="L4">
        <v>30000</v>
      </c>
      <c r="M4">
        <v>31000</v>
      </c>
      <c r="N4">
        <f>SUM(B4:M4)</f>
        <v>306200</v>
      </c>
    </row>
    <row r="5" spans="1:14">
      <c r="A5" t="s">
        <v>93</v>
      </c>
      <c r="B5">
        <v>5200</v>
      </c>
      <c r="C5">
        <v>5330</v>
      </c>
      <c r="D5">
        <v>5400</v>
      </c>
      <c r="E5">
        <v>5500</v>
      </c>
      <c r="F5">
        <v>5600</v>
      </c>
      <c r="G5">
        <v>5700</v>
      </c>
      <c r="H5">
        <v>5800</v>
      </c>
      <c r="I5">
        <v>5900</v>
      </c>
      <c r="J5">
        <v>6000</v>
      </c>
      <c r="K5">
        <v>6100</v>
      </c>
      <c r="L5">
        <v>6200</v>
      </c>
      <c r="M5">
        <v>6300</v>
      </c>
      <c r="N5">
        <f>SUM(B5:M5)</f>
        <v>69030</v>
      </c>
    </row>
    <row r="7" spans="1:14">
      <c r="A7" s="2" t="s">
        <v>55</v>
      </c>
      <c r="B7">
        <f t="shared" ref="B7:N7" si="0">SUM(B4:B6)</f>
        <v>25200</v>
      </c>
      <c r="C7">
        <f t="shared" si="0"/>
        <v>26330</v>
      </c>
      <c r="D7">
        <f t="shared" si="0"/>
        <v>27600</v>
      </c>
      <c r="E7">
        <f t="shared" si="0"/>
        <v>28500</v>
      </c>
      <c r="F7">
        <f t="shared" si="0"/>
        <v>29600</v>
      </c>
      <c r="G7">
        <f t="shared" si="0"/>
        <v>30700</v>
      </c>
      <c r="H7">
        <f t="shared" si="0"/>
        <v>31800</v>
      </c>
      <c r="I7">
        <f t="shared" si="0"/>
        <v>32900</v>
      </c>
      <c r="J7">
        <f t="shared" si="0"/>
        <v>34000</v>
      </c>
      <c r="K7">
        <f t="shared" si="0"/>
        <v>35100</v>
      </c>
      <c r="L7">
        <f t="shared" si="0"/>
        <v>36200</v>
      </c>
      <c r="M7">
        <f t="shared" si="0"/>
        <v>37300</v>
      </c>
      <c r="N7">
        <f t="shared" si="0"/>
        <v>375230</v>
      </c>
    </row>
    <row r="8" spans="1:14">
      <c r="A8" s="2" t="s">
        <v>97</v>
      </c>
      <c r="B8">
        <f>(B7*15%)</f>
        <v>3780</v>
      </c>
      <c r="C8">
        <f t="shared" ref="C8:N8" si="1">(C7*15%)</f>
        <v>3949.5</v>
      </c>
      <c r="D8">
        <f t="shared" si="1"/>
        <v>4140</v>
      </c>
      <c r="E8">
        <f t="shared" si="1"/>
        <v>4275</v>
      </c>
      <c r="F8">
        <f t="shared" si="1"/>
        <v>4440</v>
      </c>
      <c r="G8">
        <f t="shared" si="1"/>
        <v>4605</v>
      </c>
      <c r="H8">
        <f t="shared" si="1"/>
        <v>4770</v>
      </c>
      <c r="I8">
        <f t="shared" si="1"/>
        <v>4935</v>
      </c>
      <c r="J8">
        <f t="shared" si="1"/>
        <v>5100</v>
      </c>
      <c r="K8">
        <f t="shared" si="1"/>
        <v>5265</v>
      </c>
      <c r="L8">
        <f t="shared" si="1"/>
        <v>5430</v>
      </c>
      <c r="M8">
        <f t="shared" si="1"/>
        <v>5595</v>
      </c>
      <c r="N8">
        <f t="shared" si="1"/>
        <v>56284.5</v>
      </c>
    </row>
    <row r="10" spans="1:14">
      <c r="A10" s="2" t="s">
        <v>57</v>
      </c>
      <c r="B10">
        <f>B7-B8</f>
        <v>21420</v>
      </c>
      <c r="C10">
        <f t="shared" ref="C10:N10" si="2">C7-C8</f>
        <v>22380.5</v>
      </c>
      <c r="D10">
        <f t="shared" si="2"/>
        <v>23460</v>
      </c>
      <c r="E10">
        <f t="shared" si="2"/>
        <v>24225</v>
      </c>
      <c r="F10">
        <f t="shared" si="2"/>
        <v>25160</v>
      </c>
      <c r="G10">
        <f t="shared" si="2"/>
        <v>26095</v>
      </c>
      <c r="H10">
        <f t="shared" si="2"/>
        <v>27030</v>
      </c>
      <c r="I10">
        <f t="shared" si="2"/>
        <v>27965</v>
      </c>
      <c r="J10">
        <f t="shared" si="2"/>
        <v>28900</v>
      </c>
      <c r="K10">
        <f t="shared" si="2"/>
        <v>29835</v>
      </c>
      <c r="L10">
        <f t="shared" si="2"/>
        <v>30770</v>
      </c>
      <c r="M10">
        <f t="shared" si="2"/>
        <v>31705</v>
      </c>
      <c r="N10">
        <f t="shared" si="2"/>
        <v>318945.5</v>
      </c>
    </row>
    <row r="12" spans="1:14">
      <c r="A12" s="2" t="s">
        <v>56</v>
      </c>
    </row>
    <row r="13" spans="1:14">
      <c r="A13" t="s">
        <v>37</v>
      </c>
      <c r="B13">
        <v>4000</v>
      </c>
      <c r="C13">
        <v>4000</v>
      </c>
      <c r="D13">
        <v>4000</v>
      </c>
      <c r="E13">
        <v>4000</v>
      </c>
      <c r="F13">
        <v>4000</v>
      </c>
      <c r="G13">
        <v>4000</v>
      </c>
      <c r="H13">
        <v>4000</v>
      </c>
      <c r="I13">
        <v>4000</v>
      </c>
      <c r="J13">
        <v>4000</v>
      </c>
      <c r="K13">
        <v>4000</v>
      </c>
      <c r="L13">
        <v>4000</v>
      </c>
      <c r="M13">
        <v>4000</v>
      </c>
      <c r="N13">
        <f>SUM(B13:M13)</f>
        <v>48000</v>
      </c>
    </row>
    <row r="14" spans="1:14">
      <c r="A14" t="s">
        <v>38</v>
      </c>
      <c r="B14">
        <v>100</v>
      </c>
      <c r="C14">
        <v>100</v>
      </c>
      <c r="D14">
        <v>100</v>
      </c>
      <c r="E14">
        <v>100</v>
      </c>
      <c r="F14">
        <v>100</v>
      </c>
      <c r="G14">
        <v>100</v>
      </c>
      <c r="H14">
        <v>100</v>
      </c>
      <c r="I14">
        <v>100</v>
      </c>
      <c r="J14">
        <v>100</v>
      </c>
      <c r="K14">
        <v>100</v>
      </c>
      <c r="L14">
        <v>100</v>
      </c>
      <c r="M14">
        <v>0</v>
      </c>
      <c r="N14">
        <f>B14+C14+D14+E14+F14+G14+H14+I14+J14+K14+L14+M14</f>
        <v>1100</v>
      </c>
    </row>
    <row r="15" spans="1:14">
      <c r="A15" t="s">
        <v>39</v>
      </c>
      <c r="B15">
        <v>220</v>
      </c>
      <c r="C15">
        <v>220</v>
      </c>
      <c r="D15">
        <v>220</v>
      </c>
      <c r="E15" s="1">
        <v>220</v>
      </c>
      <c r="F15">
        <v>230</v>
      </c>
      <c r="G15">
        <v>230</v>
      </c>
      <c r="H15">
        <v>230</v>
      </c>
      <c r="I15">
        <v>230</v>
      </c>
      <c r="J15">
        <v>230</v>
      </c>
      <c r="K15">
        <v>230</v>
      </c>
      <c r="L15">
        <v>230</v>
      </c>
      <c r="M15">
        <v>230</v>
      </c>
      <c r="N15">
        <f t="shared" ref="N15:N21" si="3">SUM(B15:M15)</f>
        <v>2720</v>
      </c>
    </row>
    <row r="16" spans="1:14">
      <c r="A16" t="s">
        <v>40</v>
      </c>
      <c r="B16">
        <v>1600</v>
      </c>
      <c r="C16">
        <v>1600</v>
      </c>
      <c r="D16">
        <v>1600</v>
      </c>
      <c r="E16">
        <v>1600</v>
      </c>
      <c r="F16">
        <v>1600</v>
      </c>
      <c r="G16">
        <v>1600</v>
      </c>
      <c r="H16">
        <v>1600</v>
      </c>
      <c r="I16">
        <v>1600</v>
      </c>
      <c r="J16">
        <v>1600</v>
      </c>
      <c r="K16">
        <v>1600</v>
      </c>
      <c r="L16">
        <v>2000</v>
      </c>
      <c r="M16">
        <v>2000</v>
      </c>
      <c r="N16">
        <f t="shared" si="3"/>
        <v>20000</v>
      </c>
    </row>
    <row r="17" spans="1:14" ht="15" customHeight="1">
      <c r="A17" t="s">
        <v>94</v>
      </c>
      <c r="B17">
        <v>200</v>
      </c>
      <c r="C17">
        <v>200</v>
      </c>
      <c r="D17">
        <v>200</v>
      </c>
      <c r="E17">
        <v>200</v>
      </c>
      <c r="F17">
        <v>200</v>
      </c>
      <c r="G17">
        <v>200</v>
      </c>
      <c r="H17">
        <v>200</v>
      </c>
      <c r="I17">
        <v>200</v>
      </c>
      <c r="J17">
        <v>200</v>
      </c>
      <c r="K17">
        <v>200</v>
      </c>
      <c r="L17">
        <v>200</v>
      </c>
      <c r="M17">
        <v>200</v>
      </c>
      <c r="N17">
        <f t="shared" si="3"/>
        <v>2400</v>
      </c>
    </row>
    <row r="18" spans="1:14" ht="15" customHeight="1">
      <c r="A18" t="s">
        <v>95</v>
      </c>
      <c r="B18">
        <v>100</v>
      </c>
      <c r="C18">
        <v>100</v>
      </c>
      <c r="D18">
        <v>100</v>
      </c>
      <c r="E18">
        <v>100</v>
      </c>
      <c r="F18">
        <v>100</v>
      </c>
      <c r="G18">
        <v>100</v>
      </c>
      <c r="H18">
        <v>100</v>
      </c>
      <c r="I18">
        <v>100</v>
      </c>
      <c r="J18">
        <v>100</v>
      </c>
      <c r="K18">
        <v>100</v>
      </c>
      <c r="L18">
        <v>100</v>
      </c>
      <c r="M18">
        <v>100</v>
      </c>
      <c r="N18">
        <f t="shared" si="3"/>
        <v>1200</v>
      </c>
    </row>
    <row r="19" spans="1:14">
      <c r="A19" t="s">
        <v>75</v>
      </c>
      <c r="B19">
        <v>1850</v>
      </c>
      <c r="C19">
        <v>1850</v>
      </c>
      <c r="D19">
        <v>1850</v>
      </c>
      <c r="E19">
        <v>1850</v>
      </c>
      <c r="F19">
        <v>1850</v>
      </c>
      <c r="G19">
        <v>1850</v>
      </c>
      <c r="H19">
        <v>1850</v>
      </c>
      <c r="I19">
        <v>1850</v>
      </c>
      <c r="J19">
        <v>1850</v>
      </c>
      <c r="K19">
        <v>1850</v>
      </c>
      <c r="L19">
        <v>1850</v>
      </c>
      <c r="M19">
        <v>1850</v>
      </c>
      <c r="N19">
        <f t="shared" si="3"/>
        <v>22200</v>
      </c>
    </row>
    <row r="20" spans="1:14">
      <c r="A20" t="s">
        <v>96</v>
      </c>
      <c r="B20">
        <v>200</v>
      </c>
      <c r="C20">
        <v>200</v>
      </c>
      <c r="D20">
        <v>200</v>
      </c>
      <c r="E20">
        <v>200</v>
      </c>
      <c r="F20">
        <v>200</v>
      </c>
      <c r="G20">
        <v>200</v>
      </c>
      <c r="H20">
        <v>200</v>
      </c>
      <c r="I20">
        <v>200</v>
      </c>
      <c r="J20">
        <v>200</v>
      </c>
      <c r="K20">
        <v>200</v>
      </c>
      <c r="L20">
        <v>200</v>
      </c>
      <c r="M20">
        <v>200</v>
      </c>
      <c r="N20">
        <f t="shared" si="3"/>
        <v>2400</v>
      </c>
    </row>
    <row r="21" spans="1:14">
      <c r="A21" t="s">
        <v>41</v>
      </c>
      <c r="B21">
        <v>200</v>
      </c>
      <c r="C21">
        <v>200</v>
      </c>
      <c r="D21">
        <v>200</v>
      </c>
      <c r="E21">
        <v>200</v>
      </c>
      <c r="F21">
        <v>200</v>
      </c>
      <c r="G21">
        <v>200</v>
      </c>
      <c r="H21">
        <v>200</v>
      </c>
      <c r="I21">
        <v>200</v>
      </c>
      <c r="J21">
        <v>200</v>
      </c>
      <c r="K21">
        <v>200</v>
      </c>
      <c r="L21">
        <v>200</v>
      </c>
      <c r="M21">
        <v>200</v>
      </c>
      <c r="N21">
        <f t="shared" si="3"/>
        <v>2400</v>
      </c>
    </row>
    <row r="22" spans="1:14">
      <c r="A22" s="2"/>
    </row>
    <row r="23" spans="1:14">
      <c r="A23" s="2" t="s">
        <v>43</v>
      </c>
      <c r="B23">
        <f>SUM(B12:B20)</f>
        <v>8270</v>
      </c>
      <c r="C23">
        <f>SUM(C12:C20)</f>
        <v>8270</v>
      </c>
      <c r="D23">
        <f>SUM(D12:D20)</f>
        <v>8270</v>
      </c>
      <c r="E23">
        <f>SUM(E12:E22)</f>
        <v>8470</v>
      </c>
      <c r="F23">
        <f t="shared" ref="F23:N23" si="4">SUM(F12:F20)</f>
        <v>8280</v>
      </c>
      <c r="G23">
        <f t="shared" si="4"/>
        <v>8280</v>
      </c>
      <c r="H23">
        <f t="shared" si="4"/>
        <v>8280</v>
      </c>
      <c r="I23">
        <f t="shared" si="4"/>
        <v>8280</v>
      </c>
      <c r="J23">
        <f t="shared" si="4"/>
        <v>8280</v>
      </c>
      <c r="K23">
        <f t="shared" si="4"/>
        <v>8280</v>
      </c>
      <c r="L23">
        <f t="shared" si="4"/>
        <v>8680</v>
      </c>
      <c r="M23">
        <f t="shared" si="4"/>
        <v>8580</v>
      </c>
      <c r="N23">
        <f t="shared" si="4"/>
        <v>100020</v>
      </c>
    </row>
    <row r="24" spans="1:14">
      <c r="A24" s="2"/>
    </row>
    <row r="25" spans="1:14">
      <c r="A25" s="2" t="s">
        <v>54</v>
      </c>
      <c r="B25">
        <f>B7-B8-B23</f>
        <v>13150</v>
      </c>
      <c r="C25">
        <f t="shared" ref="C25:N25" si="5">C7-C8-C23</f>
        <v>14110.5</v>
      </c>
      <c r="D25">
        <f t="shared" si="5"/>
        <v>15190</v>
      </c>
      <c r="E25">
        <f t="shared" si="5"/>
        <v>15755</v>
      </c>
      <c r="F25">
        <f t="shared" si="5"/>
        <v>16880</v>
      </c>
      <c r="G25">
        <f t="shared" si="5"/>
        <v>17815</v>
      </c>
      <c r="H25">
        <f t="shared" si="5"/>
        <v>18750</v>
      </c>
      <c r="I25">
        <f t="shared" si="5"/>
        <v>19685</v>
      </c>
      <c r="J25">
        <f t="shared" si="5"/>
        <v>20620</v>
      </c>
      <c r="K25">
        <f t="shared" si="5"/>
        <v>21555</v>
      </c>
      <c r="L25">
        <f t="shared" si="5"/>
        <v>22090</v>
      </c>
      <c r="M25">
        <f t="shared" si="5"/>
        <v>23125</v>
      </c>
      <c r="N25">
        <f t="shared" si="5"/>
        <v>218925.5</v>
      </c>
    </row>
    <row r="26" spans="1:14">
      <c r="A26" t="s">
        <v>98</v>
      </c>
      <c r="B26">
        <f>(B25*11%)</f>
        <v>1446.5</v>
      </c>
      <c r="C26">
        <f t="shared" ref="C26:N26" si="6">(C25*11%)</f>
        <v>1552.155</v>
      </c>
      <c r="D26">
        <f t="shared" si="6"/>
        <v>1670.9</v>
      </c>
      <c r="E26">
        <f t="shared" si="6"/>
        <v>1733.05</v>
      </c>
      <c r="F26">
        <f t="shared" si="6"/>
        <v>1856.8</v>
      </c>
      <c r="G26">
        <f t="shared" si="6"/>
        <v>1959.65</v>
      </c>
      <c r="H26">
        <f t="shared" si="6"/>
        <v>2062.5</v>
      </c>
      <c r="I26">
        <f t="shared" si="6"/>
        <v>2165.35</v>
      </c>
      <c r="J26">
        <f t="shared" si="6"/>
        <v>2268.1999999999998</v>
      </c>
      <c r="K26">
        <f t="shared" si="6"/>
        <v>2371.0500000000002</v>
      </c>
      <c r="L26">
        <f t="shared" si="6"/>
        <v>2429.9</v>
      </c>
      <c r="M26">
        <f t="shared" si="6"/>
        <v>2543.75</v>
      </c>
      <c r="N26">
        <f t="shared" si="6"/>
        <v>24081.805</v>
      </c>
    </row>
    <row r="27" spans="1:14">
      <c r="A27" s="2" t="s">
        <v>44</v>
      </c>
      <c r="B27">
        <f>(B25-B26)</f>
        <v>11703.5</v>
      </c>
      <c r="C27">
        <f t="shared" ref="C27:N27" si="7">(C25-C26)</f>
        <v>12558.344999999999</v>
      </c>
      <c r="D27">
        <f t="shared" si="7"/>
        <v>13519.1</v>
      </c>
      <c r="E27">
        <f t="shared" si="7"/>
        <v>14021.95</v>
      </c>
      <c r="F27">
        <f t="shared" si="7"/>
        <v>15023.2</v>
      </c>
      <c r="G27">
        <f t="shared" si="7"/>
        <v>15855.35</v>
      </c>
      <c r="H27">
        <f t="shared" si="7"/>
        <v>16687.5</v>
      </c>
      <c r="I27">
        <f t="shared" si="7"/>
        <v>17519.650000000001</v>
      </c>
      <c r="J27">
        <f t="shared" si="7"/>
        <v>18351.8</v>
      </c>
      <c r="K27">
        <f t="shared" si="7"/>
        <v>19183.95</v>
      </c>
      <c r="L27">
        <f t="shared" si="7"/>
        <v>19660.099999999999</v>
      </c>
      <c r="M27">
        <f t="shared" si="7"/>
        <v>20581.25</v>
      </c>
      <c r="N27">
        <f t="shared" si="7"/>
        <v>194843.69500000001</v>
      </c>
    </row>
    <row r="28" spans="1:14">
      <c r="A28" s="2" t="s">
        <v>99</v>
      </c>
      <c r="B28">
        <f>'Income Statement Year 2 '!B27/'Income Statement Year 2 '!B7</f>
        <v>0.46442460317460316</v>
      </c>
      <c r="C28">
        <f>'Income Statement Year 2 '!C27/'Income Statement Year 2 '!C7</f>
        <v>0.47695955184200528</v>
      </c>
      <c r="D28">
        <f>'Income Statement Year 2 '!D27/'Income Statement Year 2 '!D7</f>
        <v>0.48982246376811595</v>
      </c>
      <c r="E28">
        <f>'Income Statement Year 2 '!E27/'Income Statement Year 2 '!E7</f>
        <v>0.4919982456140351</v>
      </c>
      <c r="F28">
        <f>'Income Statement Year 2 '!F27/'Income Statement Year 2 '!F7</f>
        <v>0.50754054054054054</v>
      </c>
      <c r="G28">
        <f>'Income Statement Year 2 '!G27/'Income Statement Year 2 '!G7</f>
        <v>0.5164609120521173</v>
      </c>
      <c r="H28">
        <f>'Income Statement Year 2 '!H27/'Income Statement Year 2 '!H7</f>
        <v>0.52476415094339623</v>
      </c>
      <c r="I28">
        <f>'Income Statement Year 2 '!I27/'Income Statement Year 2 '!I7</f>
        <v>0.5325121580547113</v>
      </c>
      <c r="J28">
        <f>'Income Statement Year 2 '!J27/'Income Statement Year 2 '!J7</f>
        <v>0.53975882352941174</v>
      </c>
      <c r="K28">
        <f>'Income Statement Year 2 '!K27/'Income Statement Year 2 '!K7</f>
        <v>0.54655128205128212</v>
      </c>
      <c r="L28">
        <f>'Income Statement Year 2 '!L27/'Income Statement Year 2 '!L7</f>
        <v>0.5430966850828729</v>
      </c>
      <c r="M28">
        <f>'Income Statement Year 2 '!M27/'Income Statement Year 2 '!M7</f>
        <v>0.55177613941018766</v>
      </c>
      <c r="N28">
        <f>'Income Statement Year 2 '!N27/'Income Statement Year 2 '!N7</f>
        <v>0.51926470431468696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8"/>
  <sheetViews>
    <sheetView topLeftCell="A7" workbookViewId="0">
      <selection activeCell="B28" sqref="B28"/>
    </sheetView>
  </sheetViews>
  <sheetFormatPr defaultColWidth="11.19921875" defaultRowHeight="15.6"/>
  <cols>
    <col min="1" max="1" width="27.19921875" bestFit="1" customWidth="1"/>
    <col min="14" max="14" width="12" bestFit="1" customWidth="1"/>
  </cols>
  <sheetData>
    <row r="1" spans="1:14">
      <c r="A1" s="7" t="s">
        <v>2</v>
      </c>
      <c r="B1" s="7"/>
      <c r="C1" s="7"/>
      <c r="D1" s="7"/>
      <c r="E1" s="7"/>
      <c r="F1" s="7"/>
      <c r="G1" s="7"/>
      <c r="H1" s="7"/>
      <c r="I1" s="7"/>
      <c r="J1" s="7"/>
      <c r="K1" s="7"/>
      <c r="L1" s="7"/>
      <c r="M1" s="7"/>
      <c r="N1" s="7"/>
    </row>
    <row r="2" spans="1:14">
      <c r="B2" t="s">
        <v>7</v>
      </c>
      <c r="C2" t="s">
        <v>8</v>
      </c>
      <c r="D2" t="s">
        <v>9</v>
      </c>
      <c r="E2" t="s">
        <v>10</v>
      </c>
      <c r="F2" t="s">
        <v>11</v>
      </c>
      <c r="G2" t="s">
        <v>12</v>
      </c>
      <c r="H2" t="s">
        <v>13</v>
      </c>
      <c r="I2" t="s">
        <v>14</v>
      </c>
      <c r="J2" t="s">
        <v>15</v>
      </c>
      <c r="K2" t="s">
        <v>16</v>
      </c>
      <c r="L2" t="s">
        <v>17</v>
      </c>
      <c r="M2" t="s">
        <v>18</v>
      </c>
      <c r="N2" t="s">
        <v>19</v>
      </c>
    </row>
    <row r="3" spans="1:14">
      <c r="A3" s="2" t="s">
        <v>6</v>
      </c>
    </row>
    <row r="4" spans="1:14">
      <c r="A4" t="s">
        <v>92</v>
      </c>
      <c r="B4">
        <v>30000</v>
      </c>
      <c r="C4">
        <v>32000</v>
      </c>
      <c r="D4">
        <v>34000</v>
      </c>
      <c r="E4">
        <v>36000</v>
      </c>
      <c r="F4">
        <v>38000</v>
      </c>
      <c r="G4">
        <v>40000</v>
      </c>
      <c r="H4">
        <v>41000</v>
      </c>
      <c r="I4">
        <v>42000</v>
      </c>
      <c r="J4">
        <v>43000</v>
      </c>
      <c r="K4">
        <v>44000</v>
      </c>
      <c r="L4">
        <v>45000</v>
      </c>
      <c r="M4">
        <v>46000</v>
      </c>
      <c r="N4">
        <f>SUM(B4:M4)</f>
        <v>471000</v>
      </c>
    </row>
    <row r="5" spans="1:14">
      <c r="A5" t="s">
        <v>93</v>
      </c>
      <c r="B5">
        <v>5500</v>
      </c>
      <c r="C5">
        <v>5600</v>
      </c>
      <c r="D5">
        <v>5700</v>
      </c>
      <c r="E5">
        <v>5800</v>
      </c>
      <c r="F5">
        <v>5900</v>
      </c>
      <c r="G5">
        <v>6000</v>
      </c>
      <c r="H5">
        <v>6100</v>
      </c>
      <c r="I5">
        <v>6200</v>
      </c>
      <c r="J5">
        <v>6300</v>
      </c>
      <c r="K5">
        <v>6400</v>
      </c>
      <c r="L5">
        <v>6500</v>
      </c>
      <c r="M5">
        <v>6600</v>
      </c>
      <c r="N5">
        <f>SUM(B5:M5)</f>
        <v>72600</v>
      </c>
    </row>
    <row r="7" spans="1:14">
      <c r="A7" s="2" t="s">
        <v>55</v>
      </c>
      <c r="B7">
        <f t="shared" ref="B7:N7" si="0">SUM(B4:B6)</f>
        <v>35500</v>
      </c>
      <c r="C7">
        <f t="shared" si="0"/>
        <v>37600</v>
      </c>
      <c r="D7">
        <f t="shared" si="0"/>
        <v>39700</v>
      </c>
      <c r="E7">
        <f t="shared" si="0"/>
        <v>41800</v>
      </c>
      <c r="F7">
        <f t="shared" si="0"/>
        <v>43900</v>
      </c>
      <c r="G7">
        <f t="shared" si="0"/>
        <v>46000</v>
      </c>
      <c r="H7">
        <f t="shared" si="0"/>
        <v>47100</v>
      </c>
      <c r="I7">
        <f t="shared" si="0"/>
        <v>48200</v>
      </c>
      <c r="J7">
        <f t="shared" si="0"/>
        <v>49300</v>
      </c>
      <c r="K7">
        <f t="shared" si="0"/>
        <v>50400</v>
      </c>
      <c r="L7">
        <f t="shared" si="0"/>
        <v>51500</v>
      </c>
      <c r="M7">
        <f t="shared" si="0"/>
        <v>52600</v>
      </c>
      <c r="N7">
        <f t="shared" si="0"/>
        <v>543600</v>
      </c>
    </row>
    <row r="8" spans="1:14">
      <c r="A8" s="2" t="s">
        <v>97</v>
      </c>
      <c r="B8">
        <f>(B7*15%)</f>
        <v>5325</v>
      </c>
      <c r="C8">
        <f t="shared" ref="C8:N8" si="1">(C7*15%)</f>
        <v>5640</v>
      </c>
      <c r="D8">
        <f t="shared" si="1"/>
        <v>5955</v>
      </c>
      <c r="E8">
        <f t="shared" si="1"/>
        <v>6270</v>
      </c>
      <c r="F8">
        <f t="shared" si="1"/>
        <v>6585</v>
      </c>
      <c r="G8">
        <f t="shared" si="1"/>
        <v>6900</v>
      </c>
      <c r="H8">
        <f t="shared" si="1"/>
        <v>7065</v>
      </c>
      <c r="I8">
        <f t="shared" si="1"/>
        <v>7230</v>
      </c>
      <c r="J8">
        <f t="shared" si="1"/>
        <v>7395</v>
      </c>
      <c r="K8">
        <f t="shared" si="1"/>
        <v>7560</v>
      </c>
      <c r="L8">
        <f t="shared" si="1"/>
        <v>7725</v>
      </c>
      <c r="M8">
        <f t="shared" si="1"/>
        <v>7890</v>
      </c>
      <c r="N8">
        <f t="shared" si="1"/>
        <v>81540</v>
      </c>
    </row>
    <row r="10" spans="1:14">
      <c r="A10" s="2" t="s">
        <v>57</v>
      </c>
      <c r="B10">
        <f>B7-B8</f>
        <v>30175</v>
      </c>
      <c r="C10">
        <f t="shared" ref="C10:N10" si="2">C7-C8</f>
        <v>31960</v>
      </c>
      <c r="D10">
        <f t="shared" si="2"/>
        <v>33745</v>
      </c>
      <c r="E10">
        <f t="shared" si="2"/>
        <v>35530</v>
      </c>
      <c r="F10">
        <f t="shared" si="2"/>
        <v>37315</v>
      </c>
      <c r="G10">
        <f t="shared" si="2"/>
        <v>39100</v>
      </c>
      <c r="H10">
        <f t="shared" si="2"/>
        <v>40035</v>
      </c>
      <c r="I10">
        <f t="shared" si="2"/>
        <v>40970</v>
      </c>
      <c r="J10">
        <f t="shared" si="2"/>
        <v>41905</v>
      </c>
      <c r="K10">
        <f t="shared" si="2"/>
        <v>42840</v>
      </c>
      <c r="L10">
        <f t="shared" si="2"/>
        <v>43775</v>
      </c>
      <c r="M10">
        <f t="shared" si="2"/>
        <v>44710</v>
      </c>
      <c r="N10">
        <f t="shared" si="2"/>
        <v>462060</v>
      </c>
    </row>
    <row r="12" spans="1:14">
      <c r="A12" s="2" t="s">
        <v>56</v>
      </c>
    </row>
    <row r="13" spans="1:14">
      <c r="A13" t="s">
        <v>37</v>
      </c>
      <c r="B13">
        <v>4000</v>
      </c>
      <c r="C13">
        <v>4000</v>
      </c>
      <c r="D13">
        <v>4000</v>
      </c>
      <c r="E13">
        <v>4000</v>
      </c>
      <c r="F13">
        <v>4000</v>
      </c>
      <c r="G13">
        <v>4000</v>
      </c>
      <c r="H13">
        <v>4000</v>
      </c>
      <c r="I13">
        <v>4000</v>
      </c>
      <c r="J13">
        <v>4000</v>
      </c>
      <c r="K13">
        <v>4000</v>
      </c>
      <c r="L13">
        <v>4000</v>
      </c>
      <c r="M13">
        <v>4000</v>
      </c>
      <c r="N13">
        <f>SUM(B13:M13)</f>
        <v>48000</v>
      </c>
    </row>
    <row r="14" spans="1:14">
      <c r="A14" t="s">
        <v>38</v>
      </c>
      <c r="B14">
        <v>100</v>
      </c>
      <c r="C14">
        <v>100</v>
      </c>
      <c r="D14">
        <v>100</v>
      </c>
      <c r="E14">
        <v>100</v>
      </c>
      <c r="F14">
        <v>100</v>
      </c>
      <c r="G14">
        <v>100</v>
      </c>
      <c r="H14">
        <v>100</v>
      </c>
      <c r="I14">
        <v>100</v>
      </c>
      <c r="J14">
        <v>100</v>
      </c>
      <c r="K14">
        <v>100</v>
      </c>
      <c r="L14">
        <v>100</v>
      </c>
      <c r="M14">
        <v>0</v>
      </c>
      <c r="N14">
        <f>B14+C14+D14+E14+F14+G14+H14+I14+J14+K14+L14+M14</f>
        <v>1100</v>
      </c>
    </row>
    <row r="15" spans="1:14">
      <c r="A15" t="s">
        <v>39</v>
      </c>
      <c r="B15">
        <v>300</v>
      </c>
      <c r="C15">
        <v>310</v>
      </c>
      <c r="D15">
        <v>320</v>
      </c>
      <c r="E15" s="1">
        <v>330</v>
      </c>
      <c r="F15">
        <v>330</v>
      </c>
      <c r="G15">
        <v>330</v>
      </c>
      <c r="H15">
        <v>330</v>
      </c>
      <c r="I15">
        <v>330</v>
      </c>
      <c r="J15">
        <v>330</v>
      </c>
      <c r="K15">
        <v>330</v>
      </c>
      <c r="L15">
        <v>330</v>
      </c>
      <c r="M15">
        <v>330</v>
      </c>
      <c r="N15">
        <f t="shared" ref="N15:N21" si="3">SUM(B15:M15)</f>
        <v>3900</v>
      </c>
    </row>
    <row r="16" spans="1:14">
      <c r="A16" t="s">
        <v>40</v>
      </c>
      <c r="B16">
        <v>1600</v>
      </c>
      <c r="C16">
        <v>1600</v>
      </c>
      <c r="D16">
        <v>1600</v>
      </c>
      <c r="E16">
        <v>1600</v>
      </c>
      <c r="F16">
        <v>1600</v>
      </c>
      <c r="G16">
        <v>1600</v>
      </c>
      <c r="H16">
        <v>1600</v>
      </c>
      <c r="I16">
        <v>1600</v>
      </c>
      <c r="J16">
        <v>1600</v>
      </c>
      <c r="K16">
        <v>1600</v>
      </c>
      <c r="L16">
        <v>2000</v>
      </c>
      <c r="M16">
        <v>2000</v>
      </c>
      <c r="N16">
        <f t="shared" si="3"/>
        <v>20000</v>
      </c>
    </row>
    <row r="17" spans="1:14">
      <c r="A17" t="s">
        <v>94</v>
      </c>
      <c r="B17">
        <v>200</v>
      </c>
      <c r="C17">
        <v>200</v>
      </c>
      <c r="D17">
        <v>200</v>
      </c>
      <c r="E17">
        <v>200</v>
      </c>
      <c r="F17">
        <v>200</v>
      </c>
      <c r="G17">
        <v>200</v>
      </c>
      <c r="H17">
        <v>200</v>
      </c>
      <c r="I17">
        <v>200</v>
      </c>
      <c r="J17">
        <v>200</v>
      </c>
      <c r="K17">
        <v>200</v>
      </c>
      <c r="L17">
        <v>200</v>
      </c>
      <c r="M17">
        <v>200</v>
      </c>
      <c r="N17">
        <f t="shared" si="3"/>
        <v>2400</v>
      </c>
    </row>
    <row r="18" spans="1:14">
      <c r="A18" t="s">
        <v>95</v>
      </c>
      <c r="B18">
        <v>100</v>
      </c>
      <c r="C18">
        <v>100</v>
      </c>
      <c r="D18">
        <v>100</v>
      </c>
      <c r="E18">
        <v>100</v>
      </c>
      <c r="F18">
        <v>100</v>
      </c>
      <c r="G18">
        <v>100</v>
      </c>
      <c r="H18">
        <v>100</v>
      </c>
      <c r="I18">
        <v>100</v>
      </c>
      <c r="J18">
        <v>100</v>
      </c>
      <c r="K18">
        <v>100</v>
      </c>
      <c r="L18">
        <v>100</v>
      </c>
      <c r="M18">
        <v>100</v>
      </c>
      <c r="N18">
        <f t="shared" si="3"/>
        <v>1200</v>
      </c>
    </row>
    <row r="19" spans="1:14">
      <c r="A19" t="s">
        <v>75</v>
      </c>
      <c r="B19">
        <v>1850</v>
      </c>
      <c r="C19">
        <v>1850</v>
      </c>
      <c r="D19">
        <v>1850</v>
      </c>
      <c r="E19">
        <v>1850</v>
      </c>
      <c r="F19">
        <v>1850</v>
      </c>
      <c r="G19">
        <v>1850</v>
      </c>
      <c r="H19">
        <v>1850</v>
      </c>
      <c r="I19">
        <v>1850</v>
      </c>
      <c r="J19">
        <v>1850</v>
      </c>
      <c r="K19">
        <v>1850</v>
      </c>
      <c r="L19">
        <v>1850</v>
      </c>
      <c r="M19">
        <v>1850</v>
      </c>
      <c r="N19">
        <f t="shared" si="3"/>
        <v>22200</v>
      </c>
    </row>
    <row r="20" spans="1:14">
      <c r="A20" t="s">
        <v>96</v>
      </c>
      <c r="B20">
        <v>200</v>
      </c>
      <c r="C20">
        <v>200</v>
      </c>
      <c r="D20">
        <v>200</v>
      </c>
      <c r="E20">
        <v>200</v>
      </c>
      <c r="F20">
        <v>200</v>
      </c>
      <c r="G20">
        <v>200</v>
      </c>
      <c r="H20">
        <v>200</v>
      </c>
      <c r="I20">
        <v>200</v>
      </c>
      <c r="J20">
        <v>200</v>
      </c>
      <c r="K20">
        <v>200</v>
      </c>
      <c r="L20">
        <v>200</v>
      </c>
      <c r="M20">
        <v>200</v>
      </c>
      <c r="N20">
        <f t="shared" si="3"/>
        <v>2400</v>
      </c>
    </row>
    <row r="21" spans="1:14">
      <c r="A21" t="s">
        <v>41</v>
      </c>
      <c r="B21">
        <v>100</v>
      </c>
      <c r="C21">
        <v>100</v>
      </c>
      <c r="D21">
        <v>100</v>
      </c>
      <c r="E21">
        <v>100</v>
      </c>
      <c r="F21">
        <v>100</v>
      </c>
      <c r="G21">
        <v>100</v>
      </c>
      <c r="H21">
        <v>100</v>
      </c>
      <c r="I21">
        <v>100</v>
      </c>
      <c r="J21">
        <v>100</v>
      </c>
      <c r="K21">
        <v>100</v>
      </c>
      <c r="L21">
        <v>100</v>
      </c>
      <c r="M21">
        <v>100</v>
      </c>
      <c r="N21">
        <f t="shared" si="3"/>
        <v>1200</v>
      </c>
    </row>
    <row r="22" spans="1:14">
      <c r="A22" s="2"/>
    </row>
    <row r="23" spans="1:14">
      <c r="A23" s="2" t="s">
        <v>43</v>
      </c>
      <c r="B23">
        <f>SUM(B12:B20)</f>
        <v>8350</v>
      </c>
      <c r="C23">
        <f>SUM(C12:C20)</f>
        <v>8360</v>
      </c>
      <c r="D23">
        <f>SUM(D12:D20)</f>
        <v>8370</v>
      </c>
      <c r="E23">
        <f>SUM(E12:E22)</f>
        <v>8480</v>
      </c>
      <c r="F23">
        <f t="shared" ref="F23:N23" si="4">SUM(F12:F20)</f>
        <v>8380</v>
      </c>
      <c r="G23">
        <f t="shared" si="4"/>
        <v>8380</v>
      </c>
      <c r="H23">
        <f t="shared" si="4"/>
        <v>8380</v>
      </c>
      <c r="I23">
        <f t="shared" si="4"/>
        <v>8380</v>
      </c>
      <c r="J23">
        <f t="shared" si="4"/>
        <v>8380</v>
      </c>
      <c r="K23">
        <f t="shared" si="4"/>
        <v>8380</v>
      </c>
      <c r="L23">
        <f t="shared" si="4"/>
        <v>8780</v>
      </c>
      <c r="M23">
        <f t="shared" si="4"/>
        <v>8680</v>
      </c>
      <c r="N23">
        <f t="shared" si="4"/>
        <v>101200</v>
      </c>
    </row>
    <row r="24" spans="1:14">
      <c r="A24" s="2"/>
    </row>
    <row r="25" spans="1:14">
      <c r="A25" s="2" t="s">
        <v>54</v>
      </c>
      <c r="B25">
        <f>B7-B8-B23</f>
        <v>21825</v>
      </c>
      <c r="C25">
        <f t="shared" ref="C25:N25" si="5">C7-C8-C23</f>
        <v>23600</v>
      </c>
      <c r="D25">
        <f t="shared" si="5"/>
        <v>25375</v>
      </c>
      <c r="E25">
        <f t="shared" si="5"/>
        <v>27050</v>
      </c>
      <c r="F25">
        <f t="shared" si="5"/>
        <v>28935</v>
      </c>
      <c r="G25">
        <f t="shared" si="5"/>
        <v>30720</v>
      </c>
      <c r="H25">
        <f t="shared" si="5"/>
        <v>31655</v>
      </c>
      <c r="I25">
        <f t="shared" si="5"/>
        <v>32590</v>
      </c>
      <c r="J25">
        <f t="shared" si="5"/>
        <v>33525</v>
      </c>
      <c r="K25">
        <f t="shared" si="5"/>
        <v>34460</v>
      </c>
      <c r="L25">
        <f t="shared" si="5"/>
        <v>34995</v>
      </c>
      <c r="M25">
        <f t="shared" si="5"/>
        <v>36030</v>
      </c>
      <c r="N25">
        <f t="shared" si="5"/>
        <v>360860</v>
      </c>
    </row>
    <row r="26" spans="1:14">
      <c r="A26" t="s">
        <v>98</v>
      </c>
      <c r="B26">
        <f>(B25*11%)</f>
        <v>2400.75</v>
      </c>
      <c r="C26">
        <f t="shared" ref="C26:N26" si="6">(C25*11%)</f>
        <v>2596</v>
      </c>
      <c r="D26">
        <f t="shared" si="6"/>
        <v>2791.25</v>
      </c>
      <c r="E26">
        <f t="shared" si="6"/>
        <v>2975.5</v>
      </c>
      <c r="F26">
        <f t="shared" si="6"/>
        <v>3182.85</v>
      </c>
      <c r="G26">
        <f t="shared" si="6"/>
        <v>3379.2</v>
      </c>
      <c r="H26">
        <f t="shared" si="6"/>
        <v>3482.05</v>
      </c>
      <c r="I26">
        <f t="shared" si="6"/>
        <v>3584.9</v>
      </c>
      <c r="J26">
        <f t="shared" si="6"/>
        <v>3687.75</v>
      </c>
      <c r="K26">
        <f t="shared" si="6"/>
        <v>3790.6</v>
      </c>
      <c r="L26">
        <f t="shared" si="6"/>
        <v>3849.45</v>
      </c>
      <c r="M26">
        <f t="shared" si="6"/>
        <v>3963.3</v>
      </c>
      <c r="N26">
        <f t="shared" si="6"/>
        <v>39694.6</v>
      </c>
    </row>
    <row r="27" spans="1:14">
      <c r="A27" s="2" t="s">
        <v>44</v>
      </c>
      <c r="B27">
        <f>(B25-B26)</f>
        <v>19424.25</v>
      </c>
      <c r="C27">
        <f t="shared" ref="C27:N27" si="7">(C25-C26)</f>
        <v>21004</v>
      </c>
      <c r="D27">
        <f t="shared" si="7"/>
        <v>22583.75</v>
      </c>
      <c r="E27">
        <f t="shared" si="7"/>
        <v>24074.5</v>
      </c>
      <c r="F27">
        <f t="shared" si="7"/>
        <v>25752.15</v>
      </c>
      <c r="G27">
        <f t="shared" si="7"/>
        <v>27340.799999999999</v>
      </c>
      <c r="H27">
        <f t="shared" si="7"/>
        <v>28172.95</v>
      </c>
      <c r="I27">
        <f t="shared" si="7"/>
        <v>29005.1</v>
      </c>
      <c r="J27">
        <f t="shared" si="7"/>
        <v>29837.25</v>
      </c>
      <c r="K27">
        <f t="shared" si="7"/>
        <v>30669.4</v>
      </c>
      <c r="L27">
        <f t="shared" si="7"/>
        <v>31145.55</v>
      </c>
      <c r="M27">
        <f t="shared" si="7"/>
        <v>32066.7</v>
      </c>
      <c r="N27">
        <f t="shared" si="7"/>
        <v>321165.40000000002</v>
      </c>
    </row>
    <row r="28" spans="1:14">
      <c r="A28" s="2" t="s">
        <v>99</v>
      </c>
      <c r="B28">
        <f>'Income Statement Year 2 '!B28/'Income Statement Year 2 '!B8</f>
        <v>1.228636516334929E-4</v>
      </c>
      <c r="C28">
        <f>'Income Statement Year 2 '!C28/'Income Statement Year 2 '!C8</f>
        <v>1.2076454028155597E-4</v>
      </c>
      <c r="D28">
        <f>'Income Statement Year 2 '!D28/'Income Statement Year 2 '!D8</f>
        <v>1.1831460477490723E-4</v>
      </c>
      <c r="E28">
        <f>'Income Statement Year 2 '!E28/'Income Statement Year 2 '!E8</f>
        <v>1.1508730891556376E-4</v>
      </c>
      <c r="F28">
        <f>'Income Statement Year 2 '!F28/'Income Statement Year 2 '!F8</f>
        <v>1.143109325541758E-4</v>
      </c>
      <c r="G28">
        <f>'Income Statement Year 2 '!G28/'Income Statement Year 2 '!G8</f>
        <v>1.121522067431308E-4</v>
      </c>
      <c r="H28">
        <f>'Income Statement Year 2 '!H28/'Income Statement Year 2 '!H8</f>
        <v>1.1001344883509355E-4</v>
      </c>
      <c r="I28">
        <f>'Income Statement Year 2 '!I28/'Income Statement Year 2 '!I8</f>
        <v>1.079051992005494E-4</v>
      </c>
      <c r="J28">
        <f>'Income Statement Year 2 '!J28/'Income Statement Year 2 '!J8</f>
        <v>1.0583506343713955E-4</v>
      </c>
      <c r="K28">
        <f>'Income Statement Year 2 '!K28/'Income Statement Year 2 '!K8</f>
        <v>1.0380841064601749E-4</v>
      </c>
      <c r="L28">
        <f>'Income Statement Year 2 '!L28/'Income Statement Year 2 '!L8</f>
        <v>1.0001780572428598E-4</v>
      </c>
      <c r="M28">
        <f>'Income Statement Year 2 '!M28/'Income Statement Year 2 '!M8</f>
        <v>9.8619506596995119E-5</v>
      </c>
      <c r="N28">
        <f>'Income Statement Year 2 '!N28/'Income Statement Year 2 '!N8</f>
        <v>9.2257140831789747E-6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45"/>
  <sheetViews>
    <sheetView topLeftCell="A17" workbookViewId="0">
      <selection activeCell="B26" sqref="B26"/>
    </sheetView>
  </sheetViews>
  <sheetFormatPr defaultColWidth="11.19921875" defaultRowHeight="15.6"/>
  <cols>
    <col min="1" max="1" width="34.796875" bestFit="1" customWidth="1"/>
  </cols>
  <sheetData>
    <row r="1" spans="1:13">
      <c r="A1" t="s">
        <v>3</v>
      </c>
    </row>
    <row r="2" spans="1:13">
      <c r="B2" s="24" t="s">
        <v>7</v>
      </c>
      <c r="C2" s="24" t="s">
        <v>8</v>
      </c>
      <c r="D2" s="24" t="s">
        <v>9</v>
      </c>
      <c r="E2" s="24" t="s">
        <v>10</v>
      </c>
      <c r="F2" s="24" t="s">
        <v>11</v>
      </c>
      <c r="G2" s="24" t="s">
        <v>12</v>
      </c>
      <c r="H2" s="24" t="s">
        <v>13</v>
      </c>
      <c r="I2" s="24" t="s">
        <v>14</v>
      </c>
      <c r="J2" s="24" t="s">
        <v>15</v>
      </c>
      <c r="K2" s="24" t="s">
        <v>16</v>
      </c>
      <c r="L2" s="24" t="s">
        <v>17</v>
      </c>
      <c r="M2" s="24" t="s">
        <v>18</v>
      </c>
    </row>
    <row r="3" spans="1:13">
      <c r="A3" s="2" t="s">
        <v>67</v>
      </c>
      <c r="B3">
        <v>50000</v>
      </c>
      <c r="C3">
        <f>B3+B31</f>
        <v>47450</v>
      </c>
      <c r="D3">
        <f t="shared" ref="D3:M3" si="0">C3+C31</f>
        <v>45250</v>
      </c>
      <c r="E3">
        <f t="shared" si="0"/>
        <v>43480</v>
      </c>
      <c r="F3">
        <f t="shared" si="0"/>
        <v>41720</v>
      </c>
      <c r="G3">
        <f t="shared" si="0"/>
        <v>39915</v>
      </c>
      <c r="H3">
        <f t="shared" si="0"/>
        <v>38105</v>
      </c>
      <c r="I3">
        <f t="shared" si="0"/>
        <v>36267</v>
      </c>
      <c r="J3">
        <f t="shared" si="0"/>
        <v>34427</v>
      </c>
      <c r="K3">
        <f t="shared" si="0"/>
        <v>32577</v>
      </c>
      <c r="L3">
        <f t="shared" si="0"/>
        <v>30815</v>
      </c>
      <c r="M3">
        <f t="shared" si="0"/>
        <v>29015</v>
      </c>
    </row>
    <row r="5" spans="1:13">
      <c r="A5" s="2" t="s">
        <v>70</v>
      </c>
      <c r="B5">
        <v>12750</v>
      </c>
      <c r="C5">
        <v>14535</v>
      </c>
      <c r="D5">
        <v>15470</v>
      </c>
      <c r="E5">
        <v>16430.5</v>
      </c>
      <c r="F5">
        <v>17340</v>
      </c>
      <c r="G5">
        <v>18275</v>
      </c>
      <c r="H5">
        <v>19210</v>
      </c>
      <c r="I5">
        <v>20145</v>
      </c>
      <c r="J5">
        <v>21080</v>
      </c>
      <c r="K5">
        <v>22015</v>
      </c>
      <c r="L5">
        <v>22950</v>
      </c>
      <c r="M5">
        <v>23855</v>
      </c>
    </row>
    <row r="6" spans="1:13">
      <c r="A6" t="s">
        <v>69</v>
      </c>
      <c r="B6">
        <v>5000</v>
      </c>
      <c r="C6">
        <v>5500</v>
      </c>
      <c r="D6">
        <v>6000</v>
      </c>
      <c r="E6">
        <v>6100</v>
      </c>
      <c r="F6">
        <v>6200</v>
      </c>
      <c r="G6">
        <v>6300</v>
      </c>
      <c r="H6">
        <v>6400</v>
      </c>
      <c r="I6">
        <v>6500</v>
      </c>
      <c r="J6">
        <v>6600</v>
      </c>
      <c r="K6">
        <v>6700</v>
      </c>
      <c r="L6">
        <v>6800</v>
      </c>
      <c r="M6">
        <v>6900</v>
      </c>
    </row>
    <row r="7" spans="1:13">
      <c r="A7" t="s">
        <v>68</v>
      </c>
    </row>
    <row r="9" spans="1:13">
      <c r="A9" s="2" t="s">
        <v>71</v>
      </c>
      <c r="B9">
        <f>B6+B7</f>
        <v>5000</v>
      </c>
      <c r="C9">
        <f t="shared" ref="C9:M9" si="1">C6+C7</f>
        <v>5500</v>
      </c>
      <c r="D9">
        <f t="shared" si="1"/>
        <v>6000</v>
      </c>
      <c r="E9">
        <f t="shared" si="1"/>
        <v>6100</v>
      </c>
      <c r="F9">
        <f t="shared" si="1"/>
        <v>6200</v>
      </c>
      <c r="G9">
        <f t="shared" si="1"/>
        <v>6300</v>
      </c>
      <c r="H9">
        <f t="shared" si="1"/>
        <v>6400</v>
      </c>
      <c r="I9">
        <f t="shared" si="1"/>
        <v>6500</v>
      </c>
      <c r="J9">
        <f t="shared" si="1"/>
        <v>6600</v>
      </c>
      <c r="K9">
        <f t="shared" si="1"/>
        <v>6700</v>
      </c>
      <c r="L9">
        <f t="shared" si="1"/>
        <v>6800</v>
      </c>
      <c r="M9">
        <f t="shared" si="1"/>
        <v>6900</v>
      </c>
    </row>
    <row r="10" spans="1:13">
      <c r="A10" s="2"/>
    </row>
    <row r="11" spans="1:13">
      <c r="A11" s="2" t="s">
        <v>82</v>
      </c>
      <c r="B11">
        <f>B3+B9</f>
        <v>55000</v>
      </c>
      <c r="C11">
        <f t="shared" ref="C11:M11" si="2">C3+C9</f>
        <v>52950</v>
      </c>
      <c r="D11">
        <f t="shared" si="2"/>
        <v>51250</v>
      </c>
      <c r="E11">
        <f t="shared" si="2"/>
        <v>49580</v>
      </c>
      <c r="F11">
        <f t="shared" si="2"/>
        <v>47920</v>
      </c>
      <c r="G11">
        <f t="shared" si="2"/>
        <v>46215</v>
      </c>
      <c r="H11">
        <f t="shared" si="2"/>
        <v>44505</v>
      </c>
      <c r="I11">
        <f t="shared" si="2"/>
        <v>42767</v>
      </c>
      <c r="J11">
        <f t="shared" si="2"/>
        <v>41027</v>
      </c>
      <c r="K11">
        <f t="shared" si="2"/>
        <v>39277</v>
      </c>
      <c r="L11">
        <f t="shared" si="2"/>
        <v>37615</v>
      </c>
      <c r="M11">
        <f t="shared" si="2"/>
        <v>35915</v>
      </c>
    </row>
    <row r="13" spans="1:13">
      <c r="A13" s="2" t="s">
        <v>72</v>
      </c>
      <c r="B13">
        <v>3000</v>
      </c>
      <c r="C13">
        <v>3100</v>
      </c>
      <c r="D13">
        <v>3200</v>
      </c>
      <c r="E13">
        <v>3300</v>
      </c>
      <c r="F13">
        <v>3400</v>
      </c>
      <c r="G13">
        <v>3500</v>
      </c>
      <c r="H13">
        <v>3600</v>
      </c>
      <c r="I13">
        <v>3700</v>
      </c>
      <c r="J13">
        <v>3800</v>
      </c>
      <c r="K13">
        <v>3900</v>
      </c>
      <c r="L13">
        <v>4000</v>
      </c>
      <c r="M13">
        <v>4100</v>
      </c>
    </row>
    <row r="14" spans="1:13">
      <c r="A14" t="s">
        <v>51</v>
      </c>
      <c r="B14">
        <v>1300</v>
      </c>
      <c r="C14">
        <v>1400</v>
      </c>
      <c r="D14">
        <v>1500</v>
      </c>
      <c r="E14">
        <v>1600</v>
      </c>
      <c r="F14">
        <v>1700</v>
      </c>
      <c r="G14">
        <v>1800</v>
      </c>
      <c r="H14">
        <v>1900</v>
      </c>
      <c r="I14">
        <v>2000</v>
      </c>
      <c r="J14">
        <v>2100</v>
      </c>
      <c r="K14">
        <v>2200</v>
      </c>
      <c r="L14">
        <v>2300</v>
      </c>
      <c r="M14">
        <v>2400</v>
      </c>
    </row>
    <row r="16" spans="1:13">
      <c r="A16" s="16" t="s">
        <v>78</v>
      </c>
      <c r="B16">
        <f>B14+B15</f>
        <v>1300</v>
      </c>
      <c r="C16">
        <f t="shared" ref="C16:M16" si="3">C14+C15</f>
        <v>1400</v>
      </c>
      <c r="D16">
        <f t="shared" si="3"/>
        <v>1500</v>
      </c>
      <c r="E16">
        <f t="shared" si="3"/>
        <v>1600</v>
      </c>
      <c r="F16">
        <f t="shared" si="3"/>
        <v>1700</v>
      </c>
      <c r="G16">
        <f t="shared" si="3"/>
        <v>1800</v>
      </c>
      <c r="H16">
        <f t="shared" si="3"/>
        <v>1900</v>
      </c>
      <c r="I16">
        <f t="shared" si="3"/>
        <v>2000</v>
      </c>
      <c r="J16">
        <f t="shared" si="3"/>
        <v>2100</v>
      </c>
      <c r="K16">
        <f t="shared" si="3"/>
        <v>2200</v>
      </c>
      <c r="L16">
        <f t="shared" si="3"/>
        <v>2300</v>
      </c>
      <c r="M16">
        <f t="shared" si="3"/>
        <v>2400</v>
      </c>
    </row>
    <row r="17" spans="1:13">
      <c r="A17" s="16"/>
    </row>
    <row r="18" spans="1:13">
      <c r="A18" s="2" t="s">
        <v>73</v>
      </c>
      <c r="B18">
        <v>750</v>
      </c>
      <c r="C18">
        <v>800</v>
      </c>
      <c r="D18">
        <v>820</v>
      </c>
      <c r="E18">
        <v>830</v>
      </c>
      <c r="F18">
        <v>840</v>
      </c>
      <c r="G18">
        <v>850</v>
      </c>
      <c r="H18">
        <v>860</v>
      </c>
      <c r="I18">
        <v>800</v>
      </c>
      <c r="J18">
        <v>900</v>
      </c>
      <c r="K18">
        <v>910</v>
      </c>
      <c r="L18">
        <v>920</v>
      </c>
      <c r="M18">
        <v>950</v>
      </c>
    </row>
    <row r="19" spans="1:13">
      <c r="A19" t="s">
        <v>74</v>
      </c>
      <c r="B19">
        <v>4000</v>
      </c>
      <c r="C19">
        <v>4000</v>
      </c>
      <c r="D19">
        <v>4000</v>
      </c>
      <c r="E19">
        <v>4000</v>
      </c>
      <c r="F19">
        <v>4000</v>
      </c>
      <c r="G19">
        <v>4000</v>
      </c>
      <c r="H19">
        <v>4000</v>
      </c>
      <c r="I19">
        <v>4000</v>
      </c>
      <c r="J19">
        <v>4000</v>
      </c>
      <c r="K19">
        <v>4000</v>
      </c>
      <c r="L19">
        <v>4000</v>
      </c>
      <c r="M19">
        <v>4000</v>
      </c>
    </row>
    <row r="20" spans="1:13">
      <c r="A20" t="s">
        <v>75</v>
      </c>
      <c r="B20">
        <v>1850</v>
      </c>
      <c r="C20">
        <v>1850</v>
      </c>
      <c r="D20">
        <v>1850</v>
      </c>
      <c r="E20">
        <v>1850</v>
      </c>
      <c r="F20">
        <v>1850</v>
      </c>
      <c r="G20">
        <v>1850</v>
      </c>
      <c r="H20">
        <v>1850</v>
      </c>
      <c r="I20">
        <v>1850</v>
      </c>
      <c r="J20">
        <v>1850</v>
      </c>
      <c r="K20">
        <v>1850</v>
      </c>
      <c r="L20">
        <v>1850</v>
      </c>
      <c r="M20">
        <v>1850</v>
      </c>
    </row>
    <row r="21" spans="1:13">
      <c r="A21" t="s">
        <v>76</v>
      </c>
      <c r="B21">
        <v>400</v>
      </c>
      <c r="C21">
        <v>450</v>
      </c>
      <c r="D21">
        <v>420</v>
      </c>
      <c r="E21">
        <v>410</v>
      </c>
      <c r="F21">
        <v>455</v>
      </c>
      <c r="G21">
        <v>460</v>
      </c>
      <c r="H21">
        <v>488</v>
      </c>
      <c r="I21">
        <v>490</v>
      </c>
      <c r="J21">
        <v>500</v>
      </c>
      <c r="K21">
        <v>412</v>
      </c>
      <c r="L21">
        <v>450</v>
      </c>
      <c r="M21">
        <v>500</v>
      </c>
    </row>
    <row r="23" spans="1:13">
      <c r="A23" s="16" t="s">
        <v>77</v>
      </c>
      <c r="B23">
        <f>SUM(B19:B21)</f>
        <v>6250</v>
      </c>
      <c r="C23">
        <f t="shared" ref="C23:M23" si="4">SUM(C19:C21)</f>
        <v>6300</v>
      </c>
      <c r="D23">
        <f t="shared" si="4"/>
        <v>6270</v>
      </c>
      <c r="E23">
        <f t="shared" si="4"/>
        <v>6260</v>
      </c>
      <c r="F23">
        <f t="shared" si="4"/>
        <v>6305</v>
      </c>
      <c r="G23">
        <f t="shared" si="4"/>
        <v>6310</v>
      </c>
      <c r="H23">
        <f t="shared" si="4"/>
        <v>6338</v>
      </c>
      <c r="I23">
        <f t="shared" si="4"/>
        <v>6340</v>
      </c>
      <c r="J23">
        <f t="shared" si="4"/>
        <v>6350</v>
      </c>
      <c r="K23">
        <f t="shared" si="4"/>
        <v>6262</v>
      </c>
      <c r="L23">
        <f t="shared" si="4"/>
        <v>6300</v>
      </c>
      <c r="M23">
        <f t="shared" si="4"/>
        <v>6350</v>
      </c>
    </row>
    <row r="26" spans="1:13">
      <c r="A26" s="2" t="s">
        <v>79</v>
      </c>
      <c r="B26">
        <f>B16+B23</f>
        <v>7550</v>
      </c>
      <c r="C26">
        <f t="shared" ref="C26:M26" si="5">C16+C23</f>
        <v>7700</v>
      </c>
      <c r="D26">
        <f t="shared" si="5"/>
        <v>7770</v>
      </c>
      <c r="E26">
        <f t="shared" si="5"/>
        <v>7860</v>
      </c>
      <c r="F26">
        <f t="shared" si="5"/>
        <v>8005</v>
      </c>
      <c r="G26">
        <f t="shared" si="5"/>
        <v>8110</v>
      </c>
      <c r="H26">
        <f t="shared" si="5"/>
        <v>8238</v>
      </c>
      <c r="I26">
        <f t="shared" si="5"/>
        <v>8340</v>
      </c>
      <c r="J26">
        <f t="shared" si="5"/>
        <v>8450</v>
      </c>
      <c r="K26">
        <f t="shared" si="5"/>
        <v>8462</v>
      </c>
      <c r="L26">
        <f t="shared" si="5"/>
        <v>8600</v>
      </c>
      <c r="M26">
        <f t="shared" si="5"/>
        <v>8750</v>
      </c>
    </row>
    <row r="28" spans="1:13">
      <c r="A28" t="s">
        <v>80</v>
      </c>
      <c r="B28">
        <f>B9</f>
        <v>5000</v>
      </c>
      <c r="C28">
        <f t="shared" ref="C28:M28" si="6">C9</f>
        <v>5500</v>
      </c>
      <c r="D28">
        <f t="shared" si="6"/>
        <v>6000</v>
      </c>
      <c r="E28">
        <f t="shared" si="6"/>
        <v>6100</v>
      </c>
      <c r="F28">
        <f t="shared" si="6"/>
        <v>6200</v>
      </c>
      <c r="G28">
        <f t="shared" si="6"/>
        <v>6300</v>
      </c>
      <c r="H28">
        <f t="shared" si="6"/>
        <v>6400</v>
      </c>
      <c r="I28">
        <f t="shared" si="6"/>
        <v>6500</v>
      </c>
      <c r="J28">
        <f t="shared" si="6"/>
        <v>6600</v>
      </c>
      <c r="K28">
        <f t="shared" si="6"/>
        <v>6700</v>
      </c>
      <c r="L28">
        <f t="shared" si="6"/>
        <v>6800</v>
      </c>
      <c r="M28">
        <f t="shared" si="6"/>
        <v>6900</v>
      </c>
    </row>
    <row r="29" spans="1:13">
      <c r="A29" t="s">
        <v>81</v>
      </c>
      <c r="B29">
        <f>B26</f>
        <v>7550</v>
      </c>
      <c r="C29">
        <f t="shared" ref="C29:M29" si="7">C26</f>
        <v>7700</v>
      </c>
      <c r="D29">
        <f t="shared" si="7"/>
        <v>7770</v>
      </c>
      <c r="E29">
        <f t="shared" si="7"/>
        <v>7860</v>
      </c>
      <c r="F29">
        <f t="shared" si="7"/>
        <v>8005</v>
      </c>
      <c r="G29">
        <f t="shared" si="7"/>
        <v>8110</v>
      </c>
      <c r="H29">
        <f t="shared" si="7"/>
        <v>8238</v>
      </c>
      <c r="I29">
        <f t="shared" si="7"/>
        <v>8340</v>
      </c>
      <c r="J29">
        <f t="shared" si="7"/>
        <v>8450</v>
      </c>
      <c r="K29">
        <f t="shared" si="7"/>
        <v>8462</v>
      </c>
      <c r="L29">
        <f t="shared" si="7"/>
        <v>8600</v>
      </c>
      <c r="M29">
        <f t="shared" si="7"/>
        <v>8750</v>
      </c>
    </row>
    <row r="31" spans="1:13">
      <c r="A31" s="2" t="s">
        <v>84</v>
      </c>
      <c r="B31">
        <f>B28-B29</f>
        <v>-2550</v>
      </c>
      <c r="C31">
        <f t="shared" ref="C31:M31" si="8">C28-C29</f>
        <v>-2200</v>
      </c>
      <c r="D31">
        <f t="shared" si="8"/>
        <v>-1770</v>
      </c>
      <c r="E31">
        <f t="shared" si="8"/>
        <v>-1760</v>
      </c>
      <c r="F31">
        <f t="shared" si="8"/>
        <v>-1805</v>
      </c>
      <c r="G31">
        <f t="shared" si="8"/>
        <v>-1810</v>
      </c>
      <c r="H31">
        <f t="shared" si="8"/>
        <v>-1838</v>
      </c>
      <c r="I31">
        <f t="shared" si="8"/>
        <v>-1840</v>
      </c>
      <c r="J31">
        <f t="shared" si="8"/>
        <v>-1850</v>
      </c>
      <c r="K31">
        <f t="shared" si="8"/>
        <v>-1762</v>
      </c>
      <c r="L31">
        <f t="shared" si="8"/>
        <v>-1800</v>
      </c>
      <c r="M31">
        <f t="shared" si="8"/>
        <v>-1850</v>
      </c>
    </row>
    <row r="32" spans="1:13">
      <c r="A32" t="s">
        <v>85</v>
      </c>
    </row>
    <row r="33" spans="1:14">
      <c r="A33" t="s">
        <v>86</v>
      </c>
      <c r="B33">
        <f>B31-B32</f>
        <v>-2550</v>
      </c>
      <c r="C33">
        <f t="shared" ref="C33:M33" si="9">C31-C32</f>
        <v>-2200</v>
      </c>
      <c r="D33">
        <f t="shared" si="9"/>
        <v>-1770</v>
      </c>
      <c r="E33">
        <f t="shared" si="9"/>
        <v>-1760</v>
      </c>
      <c r="F33">
        <f t="shared" si="9"/>
        <v>-1805</v>
      </c>
      <c r="G33">
        <f t="shared" si="9"/>
        <v>-1810</v>
      </c>
      <c r="H33">
        <f t="shared" si="9"/>
        <v>-1838</v>
      </c>
      <c r="I33">
        <f t="shared" si="9"/>
        <v>-1840</v>
      </c>
      <c r="J33">
        <f t="shared" si="9"/>
        <v>-1850</v>
      </c>
      <c r="K33">
        <f t="shared" si="9"/>
        <v>-1762</v>
      </c>
      <c r="L33">
        <f t="shared" si="9"/>
        <v>-1800</v>
      </c>
      <c r="M33">
        <f t="shared" si="9"/>
        <v>-1850</v>
      </c>
      <c r="N33" s="18"/>
    </row>
    <row r="34" spans="1:14">
      <c r="N34" s="19"/>
    </row>
    <row r="35" spans="1:14">
      <c r="N35" s="20"/>
    </row>
    <row r="36" spans="1:14">
      <c r="N36" s="21"/>
    </row>
    <row r="37" spans="1:14" ht="17.399999999999999">
      <c r="C37" s="17"/>
      <c r="N37" s="21"/>
    </row>
    <row r="38" spans="1:14">
      <c r="N38" s="22"/>
    </row>
    <row r="39" spans="1:14">
      <c r="N39" s="22"/>
    </row>
    <row r="40" spans="1:14">
      <c r="N40" s="21"/>
    </row>
    <row r="41" spans="1:14">
      <c r="N41" s="23"/>
    </row>
    <row r="42" spans="1:14">
      <c r="N42" s="19"/>
    </row>
    <row r="43" spans="1:14">
      <c r="N43" s="18"/>
    </row>
    <row r="44" spans="1:14">
      <c r="N44" s="18"/>
    </row>
    <row r="45" spans="1:14">
      <c r="N45"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M32"/>
  <sheetViews>
    <sheetView workbookViewId="0">
      <selection sqref="A1:M32"/>
    </sheetView>
  </sheetViews>
  <sheetFormatPr defaultColWidth="11.19921875" defaultRowHeight="15.6"/>
  <cols>
    <col min="1" max="1" width="35.8984375" bestFit="1" customWidth="1"/>
  </cols>
  <sheetData>
    <row r="1" spans="1:13">
      <c r="B1" s="24" t="s">
        <v>7</v>
      </c>
      <c r="C1" s="24" t="s">
        <v>8</v>
      </c>
      <c r="D1" s="24" t="s">
        <v>9</v>
      </c>
      <c r="E1" s="24" t="s">
        <v>10</v>
      </c>
      <c r="F1" s="24" t="s">
        <v>11</v>
      </c>
      <c r="G1" s="24" t="s">
        <v>12</v>
      </c>
      <c r="H1" s="24" t="s">
        <v>13</v>
      </c>
      <c r="I1" s="24" t="s">
        <v>14</v>
      </c>
      <c r="J1" s="24" t="s">
        <v>15</v>
      </c>
      <c r="K1" s="24" t="s">
        <v>16</v>
      </c>
      <c r="L1" s="24" t="s">
        <v>17</v>
      </c>
      <c r="M1" s="24" t="s">
        <v>18</v>
      </c>
    </row>
    <row r="2" spans="1:13">
      <c r="A2" s="2" t="s">
        <v>67</v>
      </c>
      <c r="B2">
        <v>60000</v>
      </c>
      <c r="C2">
        <f>B2+B30</f>
        <v>57111</v>
      </c>
      <c r="D2">
        <f t="shared" ref="D2:M2" si="0">C2+C30</f>
        <v>54233</v>
      </c>
      <c r="E2">
        <f t="shared" si="0"/>
        <v>51333</v>
      </c>
      <c r="F2">
        <f t="shared" si="0"/>
        <v>48433</v>
      </c>
      <c r="G2">
        <f t="shared" si="0"/>
        <v>46033</v>
      </c>
      <c r="H2">
        <f t="shared" si="0"/>
        <v>44033</v>
      </c>
      <c r="I2">
        <f t="shared" si="0"/>
        <v>42033</v>
      </c>
      <c r="J2">
        <f t="shared" si="0"/>
        <v>40033</v>
      </c>
      <c r="K2">
        <f t="shared" si="0"/>
        <v>37033</v>
      </c>
      <c r="L2">
        <f t="shared" si="0"/>
        <v>35933</v>
      </c>
      <c r="M2">
        <f t="shared" si="0"/>
        <v>34833</v>
      </c>
    </row>
    <row r="4" spans="1:13">
      <c r="A4" s="2" t="s">
        <v>70</v>
      </c>
      <c r="B4">
        <v>13000</v>
      </c>
      <c r="C4">
        <v>14000</v>
      </c>
      <c r="D4">
        <v>15000</v>
      </c>
      <c r="E4">
        <v>16430.5</v>
      </c>
      <c r="F4">
        <v>18000</v>
      </c>
      <c r="G4">
        <v>19000</v>
      </c>
      <c r="H4">
        <v>20000</v>
      </c>
      <c r="I4">
        <v>21000</v>
      </c>
      <c r="J4">
        <v>22000</v>
      </c>
      <c r="K4">
        <v>23000</v>
      </c>
      <c r="L4">
        <v>24000</v>
      </c>
      <c r="M4">
        <v>25000</v>
      </c>
    </row>
    <row r="5" spans="1:13">
      <c r="A5" t="s">
        <v>69</v>
      </c>
      <c r="B5">
        <v>5111</v>
      </c>
      <c r="C5">
        <v>5222</v>
      </c>
      <c r="D5">
        <v>5300</v>
      </c>
      <c r="E5">
        <v>5400</v>
      </c>
      <c r="F5">
        <v>6000</v>
      </c>
      <c r="G5">
        <v>6500</v>
      </c>
      <c r="H5">
        <v>6600</v>
      </c>
      <c r="I5">
        <v>6700</v>
      </c>
      <c r="J5">
        <v>6800</v>
      </c>
      <c r="K5">
        <v>6900</v>
      </c>
      <c r="L5">
        <v>7000</v>
      </c>
      <c r="M5">
        <v>7100</v>
      </c>
    </row>
    <row r="6" spans="1:13">
      <c r="A6" t="s">
        <v>68</v>
      </c>
    </row>
    <row r="8" spans="1:13">
      <c r="A8" s="2" t="s">
        <v>71</v>
      </c>
      <c r="B8">
        <f>B5+B6</f>
        <v>5111</v>
      </c>
      <c r="C8">
        <f t="shared" ref="C8:M8" si="1">C5+C6</f>
        <v>5222</v>
      </c>
      <c r="D8">
        <f t="shared" si="1"/>
        <v>5300</v>
      </c>
      <c r="E8">
        <f t="shared" si="1"/>
        <v>5400</v>
      </c>
      <c r="F8">
        <f t="shared" si="1"/>
        <v>6000</v>
      </c>
      <c r="G8">
        <f t="shared" si="1"/>
        <v>6500</v>
      </c>
      <c r="H8">
        <f t="shared" si="1"/>
        <v>6600</v>
      </c>
      <c r="I8">
        <f t="shared" si="1"/>
        <v>6700</v>
      </c>
      <c r="J8">
        <f t="shared" si="1"/>
        <v>6800</v>
      </c>
      <c r="K8">
        <f t="shared" si="1"/>
        <v>6900</v>
      </c>
      <c r="L8">
        <f t="shared" si="1"/>
        <v>7000</v>
      </c>
      <c r="M8">
        <f t="shared" si="1"/>
        <v>7100</v>
      </c>
    </row>
    <row r="9" spans="1:13">
      <c r="A9" s="2"/>
    </row>
    <row r="10" spans="1:13">
      <c r="A10" s="2" t="s">
        <v>82</v>
      </c>
      <c r="B10">
        <f>B2+B8</f>
        <v>65111</v>
      </c>
      <c r="C10">
        <f t="shared" ref="C10:M10" si="2">C2+C8</f>
        <v>62333</v>
      </c>
      <c r="D10">
        <f t="shared" si="2"/>
        <v>59533</v>
      </c>
      <c r="E10">
        <f t="shared" si="2"/>
        <v>56733</v>
      </c>
      <c r="F10">
        <f t="shared" si="2"/>
        <v>54433</v>
      </c>
      <c r="G10">
        <f t="shared" si="2"/>
        <v>52533</v>
      </c>
      <c r="H10">
        <f t="shared" si="2"/>
        <v>50633</v>
      </c>
      <c r="I10">
        <f t="shared" si="2"/>
        <v>48733</v>
      </c>
      <c r="J10">
        <f t="shared" si="2"/>
        <v>46833</v>
      </c>
      <c r="K10">
        <f t="shared" si="2"/>
        <v>43933</v>
      </c>
      <c r="L10">
        <f t="shared" si="2"/>
        <v>42933</v>
      </c>
      <c r="M10">
        <f t="shared" si="2"/>
        <v>41933</v>
      </c>
    </row>
    <row r="12" spans="1:13">
      <c r="A12" s="2" t="s">
        <v>72</v>
      </c>
      <c r="B12">
        <v>3200</v>
      </c>
      <c r="C12">
        <v>3500</v>
      </c>
      <c r="D12">
        <v>3600</v>
      </c>
      <c r="E12">
        <v>3388</v>
      </c>
      <c r="F12">
        <v>3800</v>
      </c>
      <c r="G12">
        <v>3900</v>
      </c>
      <c r="H12">
        <v>4000</v>
      </c>
      <c r="I12">
        <v>4100</v>
      </c>
      <c r="J12">
        <v>4200</v>
      </c>
      <c r="K12">
        <v>4300</v>
      </c>
      <c r="L12">
        <v>4400</v>
      </c>
      <c r="M12">
        <v>4500</v>
      </c>
    </row>
    <row r="13" spans="1:13">
      <c r="A13" t="s">
        <v>51</v>
      </c>
      <c r="B13">
        <v>1500</v>
      </c>
      <c r="C13">
        <v>1600</v>
      </c>
      <c r="D13">
        <v>1700</v>
      </c>
      <c r="E13">
        <v>1800</v>
      </c>
      <c r="F13">
        <v>1900</v>
      </c>
      <c r="G13">
        <v>2000</v>
      </c>
      <c r="H13">
        <v>2100</v>
      </c>
      <c r="I13">
        <v>2220</v>
      </c>
      <c r="J13">
        <v>2300</v>
      </c>
      <c r="K13">
        <v>2400</v>
      </c>
      <c r="L13">
        <v>2500</v>
      </c>
      <c r="M13">
        <v>2600</v>
      </c>
    </row>
    <row r="15" spans="1:13">
      <c r="A15" s="16" t="s">
        <v>78</v>
      </c>
      <c r="B15">
        <f>B13+B14</f>
        <v>1500</v>
      </c>
      <c r="C15">
        <f t="shared" ref="C15:M15" si="3">C13+C14</f>
        <v>1600</v>
      </c>
      <c r="D15">
        <f t="shared" si="3"/>
        <v>1700</v>
      </c>
      <c r="E15">
        <f t="shared" si="3"/>
        <v>1800</v>
      </c>
      <c r="F15">
        <f t="shared" si="3"/>
        <v>1900</v>
      </c>
      <c r="G15">
        <f t="shared" si="3"/>
        <v>2000</v>
      </c>
      <c r="H15">
        <f t="shared" si="3"/>
        <v>2100</v>
      </c>
      <c r="I15">
        <f t="shared" si="3"/>
        <v>2220</v>
      </c>
      <c r="J15">
        <f t="shared" si="3"/>
        <v>2300</v>
      </c>
      <c r="K15">
        <f t="shared" si="3"/>
        <v>2400</v>
      </c>
      <c r="L15">
        <f t="shared" si="3"/>
        <v>2500</v>
      </c>
      <c r="M15">
        <f t="shared" si="3"/>
        <v>2600</v>
      </c>
    </row>
    <row r="16" spans="1:13">
      <c r="A16" s="16"/>
    </row>
    <row r="17" spans="1:13">
      <c r="A17" s="2" t="s">
        <v>73</v>
      </c>
      <c r="B17">
        <v>900</v>
      </c>
      <c r="C17">
        <v>920</v>
      </c>
      <c r="D17">
        <v>920</v>
      </c>
      <c r="E17">
        <v>920</v>
      </c>
      <c r="F17">
        <v>930</v>
      </c>
      <c r="G17">
        <v>840</v>
      </c>
      <c r="H17">
        <v>940</v>
      </c>
      <c r="I17">
        <v>960</v>
      </c>
      <c r="J17">
        <v>960</v>
      </c>
      <c r="K17">
        <v>970</v>
      </c>
      <c r="L17">
        <v>980</v>
      </c>
      <c r="M17">
        <v>990</v>
      </c>
    </row>
    <row r="18" spans="1:13">
      <c r="A18" t="s">
        <v>74</v>
      </c>
      <c r="B18">
        <v>4000</v>
      </c>
      <c r="C18">
        <v>4000</v>
      </c>
      <c r="D18">
        <v>4000</v>
      </c>
      <c r="E18">
        <v>4000</v>
      </c>
      <c r="F18">
        <v>4000</v>
      </c>
      <c r="G18">
        <v>4000</v>
      </c>
      <c r="H18">
        <v>4000</v>
      </c>
      <c r="I18">
        <v>4000</v>
      </c>
      <c r="J18">
        <v>4000</v>
      </c>
      <c r="K18">
        <v>4000</v>
      </c>
      <c r="L18">
        <v>4000</v>
      </c>
      <c r="M18">
        <v>4000</v>
      </c>
    </row>
    <row r="19" spans="1:13">
      <c r="A19" t="s">
        <v>75</v>
      </c>
      <c r="B19">
        <v>1850</v>
      </c>
      <c r="C19">
        <v>1850</v>
      </c>
      <c r="D19">
        <v>1850</v>
      </c>
      <c r="E19">
        <v>1850</v>
      </c>
      <c r="F19">
        <v>1850</v>
      </c>
      <c r="G19">
        <v>1850</v>
      </c>
      <c r="H19">
        <v>1850</v>
      </c>
      <c r="I19">
        <v>1850</v>
      </c>
      <c r="J19">
        <v>1850</v>
      </c>
      <c r="K19">
        <v>1850</v>
      </c>
      <c r="L19">
        <v>1850</v>
      </c>
      <c r="M19">
        <v>1850</v>
      </c>
    </row>
    <row r="20" spans="1:13">
      <c r="A20" t="s">
        <v>76</v>
      </c>
      <c r="B20">
        <v>400</v>
      </c>
      <c r="C20">
        <v>450</v>
      </c>
      <c r="D20">
        <v>420</v>
      </c>
      <c r="E20">
        <v>410</v>
      </c>
      <c r="F20">
        <v>455</v>
      </c>
      <c r="G20">
        <v>460</v>
      </c>
      <c r="H20">
        <v>488</v>
      </c>
      <c r="I20">
        <v>490</v>
      </c>
      <c r="J20">
        <v>500</v>
      </c>
      <c r="K20">
        <v>412</v>
      </c>
      <c r="L20">
        <v>450</v>
      </c>
      <c r="M20">
        <v>500</v>
      </c>
    </row>
    <row r="22" spans="1:13">
      <c r="A22" s="16" t="s">
        <v>77</v>
      </c>
      <c r="B22">
        <f>SUM(B18:B20)</f>
        <v>6250</v>
      </c>
      <c r="C22">
        <f t="shared" ref="C22:M22" si="4">SUM(C18:C20)</f>
        <v>6300</v>
      </c>
      <c r="D22">
        <f t="shared" si="4"/>
        <v>6270</v>
      </c>
      <c r="E22">
        <f t="shared" si="4"/>
        <v>6260</v>
      </c>
      <c r="F22">
        <f t="shared" si="4"/>
        <v>6305</v>
      </c>
      <c r="G22">
        <f t="shared" si="4"/>
        <v>6310</v>
      </c>
      <c r="H22">
        <f t="shared" si="4"/>
        <v>6338</v>
      </c>
      <c r="I22">
        <f t="shared" si="4"/>
        <v>6340</v>
      </c>
      <c r="J22">
        <f t="shared" si="4"/>
        <v>6350</v>
      </c>
      <c r="K22">
        <f t="shared" si="4"/>
        <v>6262</v>
      </c>
      <c r="L22">
        <f t="shared" si="4"/>
        <v>6300</v>
      </c>
      <c r="M22">
        <f t="shared" si="4"/>
        <v>6350</v>
      </c>
    </row>
    <row r="25" spans="1:13">
      <c r="A25" s="2" t="s">
        <v>79</v>
      </c>
      <c r="B25">
        <v>8000</v>
      </c>
      <c r="C25">
        <v>8100</v>
      </c>
      <c r="D25">
        <v>8200</v>
      </c>
      <c r="E25">
        <v>8300</v>
      </c>
      <c r="F25">
        <v>8400</v>
      </c>
      <c r="G25">
        <v>8500</v>
      </c>
      <c r="H25">
        <v>8600</v>
      </c>
      <c r="I25">
        <v>8700</v>
      </c>
      <c r="J25">
        <v>9800</v>
      </c>
      <c r="K25">
        <v>8000</v>
      </c>
      <c r="L25">
        <v>8100</v>
      </c>
      <c r="M25">
        <v>8200</v>
      </c>
    </row>
    <row r="27" spans="1:13">
      <c r="A27" t="s">
        <v>80</v>
      </c>
      <c r="B27">
        <f>B8</f>
        <v>5111</v>
      </c>
      <c r="C27">
        <f t="shared" ref="C27:M27" si="5">C8</f>
        <v>5222</v>
      </c>
      <c r="D27">
        <f t="shared" si="5"/>
        <v>5300</v>
      </c>
      <c r="E27">
        <f t="shared" si="5"/>
        <v>5400</v>
      </c>
      <c r="F27">
        <f t="shared" si="5"/>
        <v>6000</v>
      </c>
      <c r="G27">
        <f t="shared" si="5"/>
        <v>6500</v>
      </c>
      <c r="H27">
        <f t="shared" si="5"/>
        <v>6600</v>
      </c>
      <c r="I27">
        <f t="shared" si="5"/>
        <v>6700</v>
      </c>
      <c r="J27">
        <f t="shared" si="5"/>
        <v>6800</v>
      </c>
      <c r="K27">
        <f t="shared" si="5"/>
        <v>6900</v>
      </c>
      <c r="L27">
        <f t="shared" si="5"/>
        <v>7000</v>
      </c>
      <c r="M27">
        <f t="shared" si="5"/>
        <v>7100</v>
      </c>
    </row>
    <row r="28" spans="1:13">
      <c r="A28" t="s">
        <v>81</v>
      </c>
      <c r="B28">
        <f>B25</f>
        <v>8000</v>
      </c>
      <c r="C28">
        <f t="shared" ref="C28:M28" si="6">C25</f>
        <v>8100</v>
      </c>
      <c r="D28">
        <f t="shared" si="6"/>
        <v>8200</v>
      </c>
      <c r="E28">
        <f t="shared" si="6"/>
        <v>8300</v>
      </c>
      <c r="F28">
        <f t="shared" si="6"/>
        <v>8400</v>
      </c>
      <c r="G28">
        <f t="shared" si="6"/>
        <v>8500</v>
      </c>
      <c r="H28">
        <f t="shared" si="6"/>
        <v>8600</v>
      </c>
      <c r="I28">
        <f t="shared" si="6"/>
        <v>8700</v>
      </c>
      <c r="J28">
        <f t="shared" si="6"/>
        <v>9800</v>
      </c>
      <c r="K28">
        <f t="shared" si="6"/>
        <v>8000</v>
      </c>
      <c r="L28">
        <f t="shared" si="6"/>
        <v>8100</v>
      </c>
      <c r="M28">
        <f t="shared" si="6"/>
        <v>8200</v>
      </c>
    </row>
    <row r="30" spans="1:13">
      <c r="A30" s="2" t="s">
        <v>84</v>
      </c>
      <c r="B30">
        <f>B27-B28</f>
        <v>-2889</v>
      </c>
      <c r="C30">
        <f t="shared" ref="C30:M30" si="7">C27-C28</f>
        <v>-2878</v>
      </c>
      <c r="D30">
        <f t="shared" si="7"/>
        <v>-2900</v>
      </c>
      <c r="E30">
        <f t="shared" si="7"/>
        <v>-2900</v>
      </c>
      <c r="F30">
        <f t="shared" si="7"/>
        <v>-2400</v>
      </c>
      <c r="G30">
        <f t="shared" si="7"/>
        <v>-2000</v>
      </c>
      <c r="H30">
        <f t="shared" si="7"/>
        <v>-2000</v>
      </c>
      <c r="I30">
        <f t="shared" si="7"/>
        <v>-2000</v>
      </c>
      <c r="J30">
        <f t="shared" si="7"/>
        <v>-3000</v>
      </c>
      <c r="K30">
        <f t="shared" si="7"/>
        <v>-1100</v>
      </c>
      <c r="L30">
        <f t="shared" si="7"/>
        <v>-1100</v>
      </c>
      <c r="M30">
        <f t="shared" si="7"/>
        <v>-1100</v>
      </c>
    </row>
    <row r="31" spans="1:13">
      <c r="A31" t="s">
        <v>85</v>
      </c>
    </row>
    <row r="32" spans="1:13">
      <c r="A32" t="s">
        <v>86</v>
      </c>
      <c r="B32">
        <f>B30-B31</f>
        <v>-2889</v>
      </c>
      <c r="C32">
        <f t="shared" ref="C32:M32" si="8">C30-C31</f>
        <v>-2878</v>
      </c>
      <c r="D32">
        <f t="shared" si="8"/>
        <v>-2900</v>
      </c>
      <c r="E32">
        <f t="shared" si="8"/>
        <v>-2900</v>
      </c>
      <c r="F32">
        <f t="shared" si="8"/>
        <v>-2400</v>
      </c>
      <c r="G32">
        <f t="shared" si="8"/>
        <v>-2000</v>
      </c>
      <c r="H32">
        <f t="shared" si="8"/>
        <v>-2000</v>
      </c>
      <c r="I32">
        <f t="shared" si="8"/>
        <v>-2000</v>
      </c>
      <c r="J32">
        <f t="shared" si="8"/>
        <v>-3000</v>
      </c>
      <c r="K32">
        <f t="shared" si="8"/>
        <v>-1100</v>
      </c>
      <c r="L32">
        <f t="shared" si="8"/>
        <v>-1100</v>
      </c>
      <c r="M32">
        <f t="shared" si="8"/>
        <v>-1100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M32"/>
  <sheetViews>
    <sheetView topLeftCell="A12" workbookViewId="0">
      <selection activeCell="B35" sqref="B35"/>
    </sheetView>
  </sheetViews>
  <sheetFormatPr defaultColWidth="11.19921875" defaultRowHeight="15.6"/>
  <cols>
    <col min="1" max="1" width="35.8984375" bestFit="1" customWidth="1"/>
  </cols>
  <sheetData>
    <row r="1" spans="1:13">
      <c r="B1" s="24" t="s">
        <v>7</v>
      </c>
      <c r="C1" s="24" t="s">
        <v>8</v>
      </c>
      <c r="D1" s="24" t="s">
        <v>9</v>
      </c>
      <c r="E1" s="24" t="s">
        <v>10</v>
      </c>
      <c r="F1" s="24" t="s">
        <v>11</v>
      </c>
      <c r="G1" s="24" t="s">
        <v>12</v>
      </c>
      <c r="H1" s="24" t="s">
        <v>13</v>
      </c>
      <c r="I1" s="24" t="s">
        <v>14</v>
      </c>
      <c r="J1" s="24" t="s">
        <v>15</v>
      </c>
      <c r="K1" s="24" t="s">
        <v>16</v>
      </c>
      <c r="L1" s="24" t="s">
        <v>17</v>
      </c>
      <c r="M1" s="24" t="s">
        <v>18</v>
      </c>
    </row>
    <row r="2" spans="1:13">
      <c r="A2" s="2" t="s">
        <v>67</v>
      </c>
      <c r="B2">
        <v>80000</v>
      </c>
      <c r="C2">
        <v>81000</v>
      </c>
      <c r="D2">
        <v>82000</v>
      </c>
      <c r="E2">
        <v>83000</v>
      </c>
      <c r="F2">
        <v>84000</v>
      </c>
      <c r="G2">
        <v>85000</v>
      </c>
      <c r="H2">
        <v>86000</v>
      </c>
      <c r="I2">
        <v>87000</v>
      </c>
      <c r="J2">
        <v>88000</v>
      </c>
      <c r="K2">
        <v>89000</v>
      </c>
      <c r="L2">
        <v>90000</v>
      </c>
      <c r="M2">
        <v>91000</v>
      </c>
    </row>
    <row r="4" spans="1:13">
      <c r="A4" s="2" t="s">
        <v>70</v>
      </c>
      <c r="B4">
        <v>30000</v>
      </c>
      <c r="C4">
        <v>31000</v>
      </c>
      <c r="D4">
        <v>32000</v>
      </c>
      <c r="E4">
        <v>33300</v>
      </c>
      <c r="F4">
        <v>34000</v>
      </c>
      <c r="G4">
        <v>35000</v>
      </c>
      <c r="H4">
        <v>36000</v>
      </c>
      <c r="I4">
        <v>37000</v>
      </c>
      <c r="J4">
        <v>38000</v>
      </c>
      <c r="K4">
        <v>39000</v>
      </c>
      <c r="L4">
        <v>40000</v>
      </c>
      <c r="M4">
        <v>41000</v>
      </c>
    </row>
    <row r="5" spans="1:13">
      <c r="A5" t="s">
        <v>69</v>
      </c>
      <c r="B5">
        <v>10000</v>
      </c>
      <c r="C5">
        <v>11100</v>
      </c>
      <c r="D5">
        <v>12000</v>
      </c>
      <c r="E5">
        <v>12200</v>
      </c>
      <c r="F5">
        <v>13200</v>
      </c>
      <c r="G5">
        <v>14000</v>
      </c>
      <c r="H5">
        <v>15000</v>
      </c>
      <c r="I5">
        <v>16000</v>
      </c>
      <c r="J5">
        <v>17000</v>
      </c>
      <c r="K5">
        <v>18000</v>
      </c>
      <c r="L5">
        <v>19000</v>
      </c>
      <c r="M5">
        <v>19500</v>
      </c>
    </row>
    <row r="6" spans="1:13">
      <c r="A6" t="s">
        <v>68</v>
      </c>
    </row>
    <row r="8" spans="1:13">
      <c r="A8" s="2" t="s">
        <v>71</v>
      </c>
      <c r="B8">
        <f>B5+B6</f>
        <v>10000</v>
      </c>
      <c r="C8">
        <f t="shared" ref="C8:M8" si="0">C5+C6</f>
        <v>11100</v>
      </c>
      <c r="D8">
        <f t="shared" si="0"/>
        <v>12000</v>
      </c>
      <c r="E8">
        <f t="shared" si="0"/>
        <v>12200</v>
      </c>
      <c r="F8">
        <f t="shared" si="0"/>
        <v>13200</v>
      </c>
      <c r="G8">
        <f t="shared" si="0"/>
        <v>14000</v>
      </c>
      <c r="H8">
        <f t="shared" si="0"/>
        <v>15000</v>
      </c>
      <c r="I8">
        <f t="shared" si="0"/>
        <v>16000</v>
      </c>
      <c r="J8">
        <f t="shared" si="0"/>
        <v>17000</v>
      </c>
      <c r="K8">
        <f t="shared" si="0"/>
        <v>18000</v>
      </c>
      <c r="L8">
        <f t="shared" si="0"/>
        <v>19000</v>
      </c>
      <c r="M8">
        <f t="shared" si="0"/>
        <v>19500</v>
      </c>
    </row>
    <row r="9" spans="1:13">
      <c r="A9" s="2"/>
    </row>
    <row r="10" spans="1:13">
      <c r="A10" s="2" t="s">
        <v>82</v>
      </c>
      <c r="B10">
        <f>B2+B8</f>
        <v>90000</v>
      </c>
      <c r="C10">
        <f t="shared" ref="C10:M10" si="1">C2+C8</f>
        <v>92100</v>
      </c>
      <c r="D10">
        <f t="shared" si="1"/>
        <v>94000</v>
      </c>
      <c r="E10">
        <f t="shared" si="1"/>
        <v>95200</v>
      </c>
      <c r="F10">
        <f t="shared" si="1"/>
        <v>97200</v>
      </c>
      <c r="G10">
        <f t="shared" si="1"/>
        <v>99000</v>
      </c>
      <c r="H10">
        <f t="shared" si="1"/>
        <v>101000</v>
      </c>
      <c r="I10">
        <f t="shared" si="1"/>
        <v>103000</v>
      </c>
      <c r="J10">
        <f t="shared" si="1"/>
        <v>105000</v>
      </c>
      <c r="K10">
        <f t="shared" si="1"/>
        <v>107000</v>
      </c>
      <c r="L10">
        <f t="shared" si="1"/>
        <v>109000</v>
      </c>
      <c r="M10">
        <f t="shared" si="1"/>
        <v>110500</v>
      </c>
    </row>
    <row r="12" spans="1:13">
      <c r="A12" s="2" t="s">
        <v>72</v>
      </c>
      <c r="B12">
        <v>4000</v>
      </c>
      <c r="C12">
        <v>4100</v>
      </c>
      <c r="D12">
        <v>4200</v>
      </c>
      <c r="E12">
        <v>4300</v>
      </c>
      <c r="F12">
        <v>4400</v>
      </c>
      <c r="G12">
        <v>4500</v>
      </c>
      <c r="H12">
        <v>4600</v>
      </c>
      <c r="I12">
        <v>4700</v>
      </c>
      <c r="J12">
        <v>4800</v>
      </c>
      <c r="K12">
        <v>4900</v>
      </c>
      <c r="L12">
        <v>5000</v>
      </c>
      <c r="M12">
        <v>5100</v>
      </c>
    </row>
    <row r="13" spans="1:13">
      <c r="A13" t="s">
        <v>51</v>
      </c>
      <c r="B13">
        <v>2000</v>
      </c>
      <c r="C13">
        <v>2100</v>
      </c>
      <c r="D13">
        <v>2200</v>
      </c>
      <c r="E13">
        <v>2300</v>
      </c>
      <c r="F13">
        <v>2400</v>
      </c>
      <c r="G13">
        <v>2500</v>
      </c>
      <c r="H13">
        <v>2600</v>
      </c>
      <c r="I13">
        <v>2700</v>
      </c>
      <c r="J13">
        <v>2800</v>
      </c>
      <c r="K13">
        <v>2900</v>
      </c>
      <c r="L13">
        <v>3000</v>
      </c>
      <c r="M13">
        <v>3100</v>
      </c>
    </row>
    <row r="15" spans="1:13">
      <c r="A15" s="16" t="s">
        <v>78</v>
      </c>
      <c r="B15">
        <f>B13+B14</f>
        <v>2000</v>
      </c>
      <c r="C15">
        <f t="shared" ref="C15:M15" si="2">C13+C14</f>
        <v>2100</v>
      </c>
      <c r="D15">
        <f t="shared" si="2"/>
        <v>2200</v>
      </c>
      <c r="E15">
        <f t="shared" si="2"/>
        <v>2300</v>
      </c>
      <c r="F15">
        <f t="shared" si="2"/>
        <v>2400</v>
      </c>
      <c r="G15">
        <f t="shared" si="2"/>
        <v>2500</v>
      </c>
      <c r="H15">
        <f t="shared" si="2"/>
        <v>2600</v>
      </c>
      <c r="I15">
        <f t="shared" si="2"/>
        <v>2700</v>
      </c>
      <c r="J15">
        <f t="shared" si="2"/>
        <v>2800</v>
      </c>
      <c r="K15">
        <f t="shared" si="2"/>
        <v>2900</v>
      </c>
      <c r="L15">
        <f t="shared" si="2"/>
        <v>3000</v>
      </c>
      <c r="M15">
        <f t="shared" si="2"/>
        <v>3100</v>
      </c>
    </row>
    <row r="16" spans="1:13">
      <c r="A16" s="16"/>
    </row>
    <row r="17" spans="1:13">
      <c r="A17" s="2" t="s">
        <v>73</v>
      </c>
      <c r="B17">
        <v>900</v>
      </c>
      <c r="C17">
        <v>920</v>
      </c>
      <c r="D17">
        <v>920</v>
      </c>
      <c r="E17">
        <v>920</v>
      </c>
      <c r="F17">
        <v>930</v>
      </c>
      <c r="G17">
        <v>840</v>
      </c>
      <c r="H17">
        <v>940</v>
      </c>
      <c r="I17">
        <v>960</v>
      </c>
      <c r="J17">
        <v>960</v>
      </c>
      <c r="K17">
        <v>970</v>
      </c>
      <c r="L17">
        <v>980</v>
      </c>
      <c r="M17">
        <v>990</v>
      </c>
    </row>
    <row r="18" spans="1:13">
      <c r="A18" t="s">
        <v>74</v>
      </c>
      <c r="B18">
        <v>4000</v>
      </c>
      <c r="C18">
        <v>4000</v>
      </c>
      <c r="D18">
        <v>4000</v>
      </c>
      <c r="E18">
        <v>4000</v>
      </c>
      <c r="F18">
        <v>4000</v>
      </c>
      <c r="G18">
        <v>4000</v>
      </c>
      <c r="H18">
        <v>4000</v>
      </c>
      <c r="I18">
        <v>4000</v>
      </c>
      <c r="J18">
        <v>4000</v>
      </c>
      <c r="K18">
        <v>4000</v>
      </c>
      <c r="L18">
        <v>4000</v>
      </c>
      <c r="M18">
        <v>4000</v>
      </c>
    </row>
    <row r="19" spans="1:13">
      <c r="A19" t="s">
        <v>75</v>
      </c>
      <c r="B19">
        <v>1850</v>
      </c>
      <c r="C19">
        <v>1850</v>
      </c>
      <c r="D19">
        <v>1850</v>
      </c>
      <c r="E19">
        <v>1850</v>
      </c>
      <c r="F19">
        <v>1850</v>
      </c>
      <c r="G19">
        <v>1850</v>
      </c>
      <c r="H19">
        <v>1850</v>
      </c>
      <c r="I19">
        <v>1850</v>
      </c>
      <c r="J19">
        <v>1850</v>
      </c>
      <c r="K19">
        <v>1850</v>
      </c>
      <c r="L19">
        <v>1850</v>
      </c>
      <c r="M19">
        <v>1850</v>
      </c>
    </row>
    <row r="20" spans="1:13">
      <c r="A20" t="s">
        <v>76</v>
      </c>
      <c r="B20">
        <v>400</v>
      </c>
      <c r="C20">
        <v>450</v>
      </c>
      <c r="D20">
        <v>420</v>
      </c>
      <c r="E20">
        <v>410</v>
      </c>
      <c r="F20">
        <v>455</v>
      </c>
      <c r="G20">
        <v>460</v>
      </c>
      <c r="H20">
        <v>488</v>
      </c>
      <c r="I20">
        <v>490</v>
      </c>
      <c r="J20">
        <v>500</v>
      </c>
      <c r="K20">
        <v>412</v>
      </c>
      <c r="L20">
        <v>450</v>
      </c>
      <c r="M20">
        <v>500</v>
      </c>
    </row>
    <row r="22" spans="1:13">
      <c r="A22" s="16" t="s">
        <v>77</v>
      </c>
      <c r="B22">
        <f>SUM(B18:B20)</f>
        <v>6250</v>
      </c>
      <c r="C22">
        <f t="shared" ref="C22:M22" si="3">SUM(C18:C20)</f>
        <v>6300</v>
      </c>
      <c r="D22">
        <f t="shared" si="3"/>
        <v>6270</v>
      </c>
      <c r="E22">
        <f t="shared" si="3"/>
        <v>6260</v>
      </c>
      <c r="F22">
        <f t="shared" si="3"/>
        <v>6305</v>
      </c>
      <c r="G22">
        <f t="shared" si="3"/>
        <v>6310</v>
      </c>
      <c r="H22">
        <f t="shared" si="3"/>
        <v>6338</v>
      </c>
      <c r="I22">
        <f t="shared" si="3"/>
        <v>6340</v>
      </c>
      <c r="J22">
        <f t="shared" si="3"/>
        <v>6350</v>
      </c>
      <c r="K22">
        <f t="shared" si="3"/>
        <v>6262</v>
      </c>
      <c r="L22">
        <f t="shared" si="3"/>
        <v>6300</v>
      </c>
      <c r="M22">
        <f t="shared" si="3"/>
        <v>6350</v>
      </c>
    </row>
    <row r="25" spans="1:13">
      <c r="A25" s="2" t="s">
        <v>79</v>
      </c>
      <c r="B25">
        <v>8000</v>
      </c>
      <c r="C25">
        <v>8100</v>
      </c>
      <c r="D25">
        <v>8200</v>
      </c>
      <c r="E25">
        <v>8300</v>
      </c>
      <c r="F25">
        <v>8400</v>
      </c>
      <c r="G25">
        <v>8500</v>
      </c>
      <c r="H25">
        <v>8600</v>
      </c>
      <c r="I25">
        <v>8700</v>
      </c>
      <c r="J25">
        <v>9800</v>
      </c>
      <c r="K25">
        <v>8000</v>
      </c>
      <c r="L25">
        <v>8100</v>
      </c>
      <c r="M25">
        <v>8200</v>
      </c>
    </row>
    <row r="27" spans="1:13">
      <c r="A27" t="s">
        <v>80</v>
      </c>
      <c r="B27">
        <f>B8</f>
        <v>10000</v>
      </c>
      <c r="C27">
        <f t="shared" ref="C27:M27" si="4">C8</f>
        <v>11100</v>
      </c>
      <c r="D27">
        <f t="shared" si="4"/>
        <v>12000</v>
      </c>
      <c r="E27">
        <f t="shared" si="4"/>
        <v>12200</v>
      </c>
      <c r="F27">
        <f t="shared" si="4"/>
        <v>13200</v>
      </c>
      <c r="G27">
        <f t="shared" si="4"/>
        <v>14000</v>
      </c>
      <c r="H27">
        <f t="shared" si="4"/>
        <v>15000</v>
      </c>
      <c r="I27">
        <f t="shared" si="4"/>
        <v>16000</v>
      </c>
      <c r="J27">
        <f t="shared" si="4"/>
        <v>17000</v>
      </c>
      <c r="K27">
        <f t="shared" si="4"/>
        <v>18000</v>
      </c>
      <c r="L27">
        <f t="shared" si="4"/>
        <v>19000</v>
      </c>
      <c r="M27">
        <f t="shared" si="4"/>
        <v>19500</v>
      </c>
    </row>
    <row r="28" spans="1:13">
      <c r="A28" t="s">
        <v>81</v>
      </c>
      <c r="B28">
        <f>B25</f>
        <v>8000</v>
      </c>
      <c r="C28">
        <f t="shared" ref="C28:M28" si="5">C25</f>
        <v>8100</v>
      </c>
      <c r="D28">
        <f t="shared" si="5"/>
        <v>8200</v>
      </c>
      <c r="E28">
        <f t="shared" si="5"/>
        <v>8300</v>
      </c>
      <c r="F28">
        <f t="shared" si="5"/>
        <v>8400</v>
      </c>
      <c r="G28">
        <f t="shared" si="5"/>
        <v>8500</v>
      </c>
      <c r="H28">
        <f t="shared" si="5"/>
        <v>8600</v>
      </c>
      <c r="I28">
        <f t="shared" si="5"/>
        <v>8700</v>
      </c>
      <c r="J28">
        <f t="shared" si="5"/>
        <v>9800</v>
      </c>
      <c r="K28">
        <f t="shared" si="5"/>
        <v>8000</v>
      </c>
      <c r="L28">
        <f t="shared" si="5"/>
        <v>8100</v>
      </c>
      <c r="M28">
        <f t="shared" si="5"/>
        <v>8200</v>
      </c>
    </row>
    <row r="30" spans="1:13">
      <c r="A30" s="2" t="s">
        <v>84</v>
      </c>
      <c r="B30">
        <f>B27-B28</f>
        <v>2000</v>
      </c>
      <c r="C30">
        <f t="shared" ref="C30:M30" si="6">C27-C28</f>
        <v>3000</v>
      </c>
      <c r="D30">
        <f t="shared" si="6"/>
        <v>3800</v>
      </c>
      <c r="E30">
        <f t="shared" si="6"/>
        <v>3900</v>
      </c>
      <c r="F30">
        <f t="shared" si="6"/>
        <v>4800</v>
      </c>
      <c r="G30">
        <f t="shared" si="6"/>
        <v>5500</v>
      </c>
      <c r="H30">
        <f t="shared" si="6"/>
        <v>6400</v>
      </c>
      <c r="I30">
        <f t="shared" si="6"/>
        <v>7300</v>
      </c>
      <c r="J30">
        <f t="shared" si="6"/>
        <v>7200</v>
      </c>
      <c r="K30">
        <f t="shared" si="6"/>
        <v>10000</v>
      </c>
      <c r="L30">
        <f t="shared" si="6"/>
        <v>10900</v>
      </c>
      <c r="M30">
        <f t="shared" si="6"/>
        <v>11300</v>
      </c>
    </row>
    <row r="31" spans="1:13">
      <c r="A31" t="s">
        <v>85</v>
      </c>
    </row>
    <row r="32" spans="1:13">
      <c r="A32" t="s">
        <v>86</v>
      </c>
      <c r="B32">
        <f>B30-B31</f>
        <v>2000</v>
      </c>
      <c r="C32">
        <f t="shared" ref="C32:M32" si="7">C30-C31</f>
        <v>3000</v>
      </c>
      <c r="D32">
        <f t="shared" si="7"/>
        <v>3800</v>
      </c>
      <c r="E32">
        <f t="shared" si="7"/>
        <v>3900</v>
      </c>
      <c r="F32">
        <f t="shared" si="7"/>
        <v>4800</v>
      </c>
      <c r="G32">
        <f t="shared" si="7"/>
        <v>5500</v>
      </c>
      <c r="H32">
        <f t="shared" si="7"/>
        <v>6400</v>
      </c>
      <c r="I32">
        <f t="shared" si="7"/>
        <v>7300</v>
      </c>
      <c r="J32">
        <f t="shared" si="7"/>
        <v>7200</v>
      </c>
      <c r="K32">
        <f t="shared" si="7"/>
        <v>10000</v>
      </c>
      <c r="L32">
        <f t="shared" si="7"/>
        <v>10900</v>
      </c>
      <c r="M32">
        <f t="shared" si="7"/>
        <v>11300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D37"/>
  <sheetViews>
    <sheetView workbookViewId="0">
      <selection sqref="A1:B19"/>
    </sheetView>
  </sheetViews>
  <sheetFormatPr defaultColWidth="11.19921875" defaultRowHeight="15.6"/>
  <cols>
    <col min="1" max="1" width="21.59765625" bestFit="1" customWidth="1"/>
    <col min="2" max="2" width="16.3984375" bestFit="1" customWidth="1"/>
  </cols>
  <sheetData>
    <row r="1" spans="1:2" ht="18">
      <c r="A1" s="43" t="s">
        <v>100</v>
      </c>
      <c r="B1" s="43" t="s">
        <v>101</v>
      </c>
    </row>
    <row r="3" spans="1:2">
      <c r="A3" t="s">
        <v>102</v>
      </c>
      <c r="B3">
        <v>71845</v>
      </c>
    </row>
    <row r="4" spans="1:2">
      <c r="A4" t="s">
        <v>68</v>
      </c>
      <c r="B4">
        <v>15000</v>
      </c>
    </row>
    <row r="5" spans="1:2">
      <c r="A5" s="2" t="s">
        <v>103</v>
      </c>
      <c r="B5" s="2">
        <f>SUM(B3+B4)</f>
        <v>86845</v>
      </c>
    </row>
    <row r="7" spans="1:2">
      <c r="A7" t="s">
        <v>104</v>
      </c>
      <c r="B7">
        <v>10000</v>
      </c>
    </row>
    <row r="8" spans="1:2">
      <c r="A8" t="s">
        <v>105</v>
      </c>
      <c r="B8">
        <v>10000</v>
      </c>
    </row>
    <row r="9" spans="1:2">
      <c r="A9" s="2" t="s">
        <v>106</v>
      </c>
      <c r="B9" s="2">
        <f>SUM(B7+B8)</f>
        <v>20000</v>
      </c>
    </row>
    <row r="10" spans="1:2">
      <c r="A10" s="2" t="s">
        <v>107</v>
      </c>
      <c r="B10" s="2">
        <f>SUM(B5+B9)</f>
        <v>106845</v>
      </c>
    </row>
    <row r="12" spans="1:2">
      <c r="A12" t="s">
        <v>108</v>
      </c>
    </row>
    <row r="13" spans="1:2">
      <c r="A13" t="s">
        <v>109</v>
      </c>
      <c r="B13">
        <v>50000</v>
      </c>
    </row>
    <row r="14" spans="1:2">
      <c r="A14" s="2" t="s">
        <v>110</v>
      </c>
      <c r="B14" s="2">
        <v>50000</v>
      </c>
    </row>
    <row r="16" spans="1:2">
      <c r="A16" t="s">
        <v>111</v>
      </c>
      <c r="B16">
        <v>5000</v>
      </c>
    </row>
    <row r="17" spans="1:4">
      <c r="A17" t="s">
        <v>85</v>
      </c>
      <c r="B17">
        <v>71845</v>
      </c>
    </row>
    <row r="18" spans="1:4">
      <c r="A18" s="44" t="s">
        <v>112</v>
      </c>
      <c r="B18" s="44">
        <f>B10-B14</f>
        <v>56845</v>
      </c>
    </row>
    <row r="19" spans="1:4">
      <c r="A19" s="2" t="s">
        <v>113</v>
      </c>
      <c r="B19" s="2">
        <f>B14+B18</f>
        <v>106845</v>
      </c>
    </row>
    <row r="22" spans="1:4" ht="18">
      <c r="D22" s="14" t="s">
        <v>63</v>
      </c>
    </row>
    <row r="24" spans="1:4">
      <c r="D24" s="7" t="s">
        <v>58</v>
      </c>
    </row>
    <row r="26" spans="1:4">
      <c r="D26" s="7" t="s">
        <v>64</v>
      </c>
    </row>
    <row r="28" spans="1:4">
      <c r="D28" s="8" t="s">
        <v>59</v>
      </c>
    </row>
    <row r="29" spans="1:4">
      <c r="D29" s="8" t="s">
        <v>60</v>
      </c>
    </row>
    <row r="30" spans="1:4">
      <c r="D30" s="8" t="s">
        <v>61</v>
      </c>
    </row>
    <row r="31" spans="1:4">
      <c r="D31" s="8" t="s">
        <v>62</v>
      </c>
    </row>
    <row r="33" spans="4:4">
      <c r="D33" s="8" t="s">
        <v>48</v>
      </c>
    </row>
    <row r="34" spans="4:4">
      <c r="D34" s="7" t="s">
        <v>65</v>
      </c>
    </row>
    <row r="35" spans="4:4">
      <c r="D35" s="7" t="s">
        <v>66</v>
      </c>
    </row>
    <row r="36" spans="4:4">
      <c r="D36" s="7" t="s">
        <v>83</v>
      </c>
    </row>
    <row r="37" spans="4:4">
      <c r="D37" s="15"/>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7D43622A-4798-44C8-9A1D-871FD191AA7E}">
            <xm:f>NOT(ISERROR(SEARCH("-",A1)))</xm:f>
            <xm:f>"-"</xm:f>
            <x14:dxf>
              <font>
                <color rgb="FF9C0006"/>
              </font>
              <fill>
                <patternFill>
                  <bgColor rgb="FFFFC7CE"/>
                </patternFill>
              </fill>
            </x14:dxf>
          </x14:cfRule>
          <xm:sqref>A1:B19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B20"/>
  <sheetViews>
    <sheetView workbookViewId="0">
      <selection activeCell="A2" sqref="A2:B21"/>
    </sheetView>
  </sheetViews>
  <sheetFormatPr defaultColWidth="11.19921875" defaultRowHeight="15.6"/>
  <cols>
    <col min="1" max="1" width="21.59765625" bestFit="1" customWidth="1"/>
    <col min="2" max="2" width="16.3984375" bestFit="1" customWidth="1"/>
  </cols>
  <sheetData>
    <row r="1" spans="1:2">
      <c r="A1" t="s">
        <v>4</v>
      </c>
    </row>
    <row r="2" spans="1:2" ht="18">
      <c r="A2" s="43" t="s">
        <v>100</v>
      </c>
      <c r="B2" s="43" t="s">
        <v>101</v>
      </c>
    </row>
    <row r="4" spans="1:2">
      <c r="A4" t="s">
        <v>102</v>
      </c>
      <c r="B4">
        <v>194843</v>
      </c>
    </row>
    <row r="5" spans="1:2">
      <c r="A5" t="s">
        <v>68</v>
      </c>
      <c r="B5">
        <v>1500</v>
      </c>
    </row>
    <row r="6" spans="1:2">
      <c r="A6" s="2" t="s">
        <v>103</v>
      </c>
      <c r="B6" s="2">
        <f>SUM(B4+B5)</f>
        <v>196343</v>
      </c>
    </row>
    <row r="8" spans="1:2">
      <c r="A8" t="s">
        <v>104</v>
      </c>
      <c r="B8">
        <v>10000</v>
      </c>
    </row>
    <row r="9" spans="1:2">
      <c r="A9" t="s">
        <v>105</v>
      </c>
      <c r="B9">
        <v>10000</v>
      </c>
    </row>
    <row r="10" spans="1:2">
      <c r="A10" s="2" t="s">
        <v>106</v>
      </c>
      <c r="B10" s="2">
        <f>SUM(B8+B9)</f>
        <v>20000</v>
      </c>
    </row>
    <row r="11" spans="1:2">
      <c r="A11" s="2" t="s">
        <v>107</v>
      </c>
      <c r="B11" s="2">
        <f>SUM(B6+B10)</f>
        <v>216343</v>
      </c>
    </row>
    <row r="13" spans="1:2">
      <c r="A13" t="s">
        <v>108</v>
      </c>
    </row>
    <row r="14" spans="1:2">
      <c r="A14" t="s">
        <v>109</v>
      </c>
      <c r="B14">
        <v>50000</v>
      </c>
    </row>
    <row r="15" spans="1:2">
      <c r="A15" s="2" t="s">
        <v>110</v>
      </c>
      <c r="B15" s="2">
        <v>50000</v>
      </c>
    </row>
    <row r="17" spans="1:2">
      <c r="A17" t="s">
        <v>111</v>
      </c>
      <c r="B17">
        <v>5000</v>
      </c>
    </row>
    <row r="18" spans="1:2">
      <c r="A18" t="s">
        <v>85</v>
      </c>
      <c r="B18">
        <v>71845</v>
      </c>
    </row>
    <row r="19" spans="1:2">
      <c r="A19" s="44" t="s">
        <v>112</v>
      </c>
      <c r="B19" s="44">
        <f>B11-B15</f>
        <v>166343</v>
      </c>
    </row>
    <row r="20" spans="1:2">
      <c r="A20" s="2" t="s">
        <v>113</v>
      </c>
      <c r="B20" s="2">
        <f>B15+B19</f>
        <v>216343</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72BDBA2A-1648-453B-8016-76F9F09955DD}">
            <xm:f>NOT(ISERROR(SEARCH("-",A2)))</xm:f>
            <xm:f>"-"</xm:f>
            <x14:dxf>
              <font>
                <color rgb="FF9C0006"/>
              </font>
              <fill>
                <patternFill>
                  <bgColor rgb="FFFFC7CE"/>
                </patternFill>
              </fill>
            </x14:dxf>
          </x14:cfRule>
          <xm:sqref>A2:B20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navjot singh</cp:lastModifiedBy>
  <dcterms:created xsi:type="dcterms:W3CDTF">2022-03-19T15:50:25Z</dcterms:created>
  <dcterms:modified xsi:type="dcterms:W3CDTF">2025-03-17T07:30:09Z</dcterms:modified>
</cp:coreProperties>
</file>